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bs-sv12\Factory\Product\Profiling\Document\Manual\Tool\AppForm\AppForm_2021_07\"/>
    </mc:Choice>
  </mc:AlternateContent>
  <bookViews>
    <workbookView xWindow="0" yWindow="0" windowWidth="28800" windowHeight="15345"/>
  </bookViews>
  <sheets>
    <sheet name="Application Form" sheetId="5" r:id="rId1"/>
    <sheet name="Sample Shipping Info" sheetId="3" r:id="rId2"/>
    <sheet name="Receipt of Samples" sheetId="4" r:id="rId3"/>
    <sheet name="Complete Kinase List" sheetId="2" r:id="rId4"/>
  </sheets>
  <definedNames>
    <definedName name="_xlnm._FilterDatabase" localSheetId="0" hidden="1">'Application Form'!$CF$126:$DC$661</definedName>
    <definedName name="_xlnm._FilterDatabase" localSheetId="3" hidden="1">'Complete Kinase List'!$A$1:$A$514</definedName>
    <definedName name="CheckList" localSheetId="0">'Application Form'!$CF$140:$CH$670</definedName>
    <definedName name="KinaseList">'Complete Kinase List'!$A$2:$A$514</definedName>
    <definedName name="_xlnm.Print_Area" localSheetId="0">'Application Form'!$F$1:$BG$328</definedName>
    <definedName name="_xlnm.Print_Area" localSheetId="2">'Receipt of Samples'!$A$1:$L$92</definedName>
    <definedName name="_xlnm.Print_Area" localSheetId="1">'Sample Shipping Info'!$A$1:$O$43</definedName>
  </definedNames>
  <calcPr calcId="152511"/>
</workbook>
</file>

<file path=xl/calcChain.xml><?xml version="1.0" encoding="utf-8"?>
<calcChain xmlns="http://schemas.openxmlformats.org/spreadsheetml/2006/main">
  <c r="L13" i="4" l="1"/>
  <c r="CZ191" i="5" l="1"/>
  <c r="CY190" i="5"/>
  <c r="CZ195" i="5"/>
  <c r="CY194" i="5"/>
  <c r="CZ199" i="5"/>
  <c r="CY198" i="5"/>
  <c r="CZ208"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P247" i="5"/>
  <c r="CP248" i="5"/>
  <c r="CP249" i="5"/>
  <c r="CP250" i="5"/>
  <c r="CP251" i="5"/>
  <c r="CP252" i="5"/>
  <c r="CP253" i="5"/>
  <c r="CP254" i="5"/>
  <c r="CP255" i="5"/>
  <c r="CP256" i="5"/>
  <c r="CP257" i="5"/>
  <c r="CP258" i="5"/>
  <c r="CP259" i="5"/>
  <c r="CP260" i="5"/>
  <c r="CP261" i="5"/>
  <c r="CP262" i="5"/>
  <c r="CP263" i="5"/>
  <c r="CP264" i="5"/>
  <c r="CP265" i="5"/>
  <c r="CP266" i="5"/>
  <c r="CP267" i="5"/>
  <c r="CP268" i="5"/>
  <c r="CP269" i="5"/>
  <c r="CP270" i="5"/>
  <c r="CP271" i="5"/>
  <c r="CP272" i="5"/>
  <c r="CP273" i="5"/>
  <c r="CP274" i="5"/>
  <c r="CP275" i="5"/>
  <c r="CP276" i="5"/>
  <c r="CP277" i="5"/>
  <c r="CP278" i="5"/>
  <c r="CP279" i="5"/>
  <c r="CP280" i="5"/>
  <c r="CP281" i="5"/>
  <c r="CP282" i="5"/>
  <c r="CP283" i="5"/>
  <c r="CP284" i="5"/>
  <c r="CP285" i="5"/>
  <c r="CP286" i="5"/>
  <c r="CP287" i="5"/>
  <c r="CP288" i="5"/>
  <c r="CP289" i="5"/>
  <c r="CP290" i="5"/>
  <c r="CP291" i="5"/>
  <c r="CP292" i="5"/>
  <c r="CP293" i="5"/>
  <c r="CP294" i="5"/>
  <c r="CP295" i="5"/>
  <c r="CP296" i="5"/>
  <c r="CP297" i="5"/>
  <c r="CP298" i="5"/>
  <c r="CP299" i="5"/>
  <c r="CP300" i="5"/>
  <c r="CP301" i="5"/>
  <c r="CP302" i="5"/>
  <c r="CP303" i="5"/>
  <c r="CP304" i="5"/>
  <c r="CP305" i="5"/>
  <c r="CP306" i="5"/>
  <c r="CP307" i="5"/>
  <c r="CP308" i="5"/>
  <c r="CP309" i="5"/>
  <c r="CP310" i="5"/>
  <c r="CP311" i="5"/>
  <c r="CP312" i="5"/>
  <c r="CP313" i="5"/>
  <c r="CP314" i="5"/>
  <c r="CP315" i="5"/>
  <c r="CP316" i="5"/>
  <c r="CP317" i="5"/>
  <c r="CP318"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54" i="5"/>
  <c r="CP355" i="5"/>
  <c r="CP356" i="5"/>
  <c r="CP357" i="5"/>
  <c r="CP358" i="5"/>
  <c r="CP359" i="5"/>
  <c r="CP360" i="5"/>
  <c r="CP361" i="5"/>
  <c r="CP362" i="5"/>
  <c r="CP363" i="5"/>
  <c r="CP364" i="5"/>
  <c r="CP365" i="5"/>
  <c r="CP366" i="5"/>
  <c r="CP367" i="5"/>
  <c r="CP368" i="5"/>
  <c r="CP369" i="5"/>
  <c r="CP370" i="5"/>
  <c r="CP371" i="5"/>
  <c r="CP372" i="5"/>
  <c r="CP373" i="5"/>
  <c r="CP374" i="5"/>
  <c r="CP375" i="5"/>
  <c r="CP376" i="5"/>
  <c r="CP377" i="5"/>
  <c r="CP378" i="5"/>
  <c r="CP379" i="5"/>
  <c r="CP380" i="5"/>
  <c r="CP381" i="5"/>
  <c r="CP382" i="5"/>
  <c r="CP383" i="5"/>
  <c r="CP384" i="5"/>
  <c r="CP385" i="5"/>
  <c r="CP386" i="5"/>
  <c r="CP387" i="5"/>
  <c r="CP388" i="5"/>
  <c r="CP389" i="5"/>
  <c r="CP390" i="5"/>
  <c r="CP391" i="5"/>
  <c r="CP392" i="5"/>
  <c r="CP393" i="5"/>
  <c r="CP394" i="5"/>
  <c r="CP395" i="5"/>
  <c r="CP396" i="5"/>
  <c r="CP397" i="5"/>
  <c r="CP398" i="5"/>
  <c r="CP399" i="5"/>
  <c r="CP400" i="5"/>
  <c r="CP401" i="5"/>
  <c r="CP402" i="5"/>
  <c r="CP403" i="5"/>
  <c r="CP404" i="5"/>
  <c r="CP405" i="5"/>
  <c r="CP406" i="5"/>
  <c r="CP407" i="5"/>
  <c r="CP408" i="5"/>
  <c r="CP409" i="5"/>
  <c r="CP410" i="5"/>
  <c r="CP411" i="5"/>
  <c r="CP412" i="5"/>
  <c r="CP413" i="5"/>
  <c r="CP414" i="5"/>
  <c r="CP415" i="5"/>
  <c r="CP416" i="5"/>
  <c r="CP417" i="5"/>
  <c r="CP418" i="5"/>
  <c r="CP419" i="5"/>
  <c r="CP420" i="5"/>
  <c r="CP421" i="5"/>
  <c r="CP422" i="5"/>
  <c r="CP423" i="5"/>
  <c r="CP424" i="5"/>
  <c r="CP425" i="5"/>
  <c r="CP426" i="5"/>
  <c r="CP427" i="5"/>
  <c r="CP428" i="5"/>
  <c r="CP429" i="5"/>
  <c r="CP430" i="5"/>
  <c r="CP431" i="5"/>
  <c r="CP432" i="5"/>
  <c r="CP433" i="5"/>
  <c r="CP434" i="5"/>
  <c r="CP435" i="5"/>
  <c r="CP436" i="5"/>
  <c r="CP437" i="5"/>
  <c r="CP438" i="5"/>
  <c r="CP439" i="5"/>
  <c r="CP440" i="5"/>
  <c r="CP441" i="5"/>
  <c r="CP442" i="5"/>
  <c r="CP443" i="5"/>
  <c r="CP444" i="5"/>
  <c r="CP445" i="5"/>
  <c r="CP446" i="5"/>
  <c r="CP447" i="5"/>
  <c r="CP448" i="5"/>
  <c r="CP449" i="5"/>
  <c r="CP450" i="5"/>
  <c r="CP451" i="5"/>
  <c r="CP452" i="5"/>
  <c r="CP453" i="5"/>
  <c r="CP454" i="5"/>
  <c r="CP455" i="5"/>
  <c r="CP456" i="5"/>
  <c r="CP457" i="5"/>
  <c r="CP458" i="5"/>
  <c r="CP459" i="5"/>
  <c r="CP460" i="5"/>
  <c r="CP461" i="5"/>
  <c r="CP462" i="5"/>
  <c r="CP463" i="5"/>
  <c r="CP464" i="5"/>
  <c r="CP465" i="5"/>
  <c r="CP466" i="5"/>
  <c r="CP467" i="5"/>
  <c r="CP468" i="5"/>
  <c r="CP469" i="5"/>
  <c r="CP470" i="5"/>
  <c r="CP471" i="5"/>
  <c r="CP472" i="5"/>
  <c r="CP473" i="5"/>
  <c r="CP474" i="5"/>
  <c r="CP475" i="5"/>
  <c r="CP476" i="5"/>
  <c r="CP477" i="5"/>
  <c r="CP478" i="5"/>
  <c r="CP479" i="5"/>
  <c r="CP480" i="5"/>
  <c r="CP481" i="5"/>
  <c r="CP482" i="5"/>
  <c r="CP483" i="5"/>
  <c r="CP484" i="5"/>
  <c r="CP485" i="5"/>
  <c r="CP486" i="5"/>
  <c r="CP487" i="5"/>
  <c r="CP488" i="5"/>
  <c r="CP489" i="5"/>
  <c r="CP490" i="5"/>
  <c r="CP491" i="5"/>
  <c r="CP492" i="5"/>
  <c r="CP493" i="5"/>
  <c r="CP494" i="5"/>
  <c r="CP495" i="5"/>
  <c r="CP496" i="5"/>
  <c r="CP497" i="5"/>
  <c r="CP498" i="5"/>
  <c r="CP499" i="5"/>
  <c r="CP500" i="5"/>
  <c r="CP501" i="5"/>
  <c r="CP502" i="5"/>
  <c r="CP503" i="5"/>
  <c r="CP504" i="5"/>
  <c r="CP505" i="5"/>
  <c r="CP506" i="5"/>
  <c r="CP507" i="5"/>
  <c r="CP508" i="5"/>
  <c r="CP509" i="5"/>
  <c r="CP510" i="5"/>
  <c r="CP511" i="5"/>
  <c r="CP512" i="5"/>
  <c r="CP513" i="5"/>
  <c r="CP514" i="5"/>
  <c r="CP515" i="5"/>
  <c r="CP516" i="5"/>
  <c r="CP517" i="5"/>
  <c r="CP518" i="5"/>
  <c r="CP519" i="5"/>
  <c r="CP520" i="5"/>
  <c r="CP521" i="5"/>
  <c r="CP522" i="5"/>
  <c r="CP523" i="5"/>
  <c r="CP524" i="5"/>
  <c r="CP525" i="5"/>
  <c r="CP526" i="5"/>
  <c r="CP527" i="5"/>
  <c r="CP528" i="5"/>
  <c r="CP529" i="5"/>
  <c r="CP530" i="5"/>
  <c r="CP531" i="5"/>
  <c r="CP532" i="5"/>
  <c r="CP533" i="5"/>
  <c r="CP534" i="5"/>
  <c r="CP535" i="5"/>
  <c r="CP536" i="5"/>
  <c r="CP537" i="5"/>
  <c r="CP538" i="5"/>
  <c r="CP539" i="5"/>
  <c r="CP540" i="5"/>
  <c r="CP541" i="5"/>
  <c r="CP542" i="5"/>
  <c r="CP543" i="5"/>
  <c r="CP544" i="5"/>
  <c r="CP545" i="5"/>
  <c r="CP546" i="5"/>
  <c r="CP547" i="5"/>
  <c r="CP548" i="5"/>
  <c r="CP549" i="5"/>
  <c r="CP550" i="5"/>
  <c r="CP551" i="5"/>
  <c r="CP552" i="5"/>
  <c r="CP553" i="5"/>
  <c r="CP554" i="5"/>
  <c r="CP555" i="5"/>
  <c r="CP556" i="5"/>
  <c r="CP557" i="5"/>
  <c r="CP558" i="5"/>
  <c r="CP559" i="5"/>
  <c r="CP560" i="5"/>
  <c r="CP561" i="5"/>
  <c r="CP562" i="5"/>
  <c r="CP563" i="5"/>
  <c r="CP564" i="5"/>
  <c r="CP565" i="5"/>
  <c r="CP566" i="5"/>
  <c r="CP567" i="5"/>
  <c r="CP568" i="5"/>
  <c r="CP569" i="5"/>
  <c r="CP570" i="5"/>
  <c r="CP571" i="5"/>
  <c r="CP572" i="5"/>
  <c r="CP573" i="5"/>
  <c r="CP574" i="5"/>
  <c r="CP575" i="5"/>
  <c r="CP576" i="5"/>
  <c r="CP577" i="5"/>
  <c r="CP578" i="5"/>
  <c r="CP579" i="5"/>
  <c r="CP580" i="5"/>
  <c r="CP581" i="5"/>
  <c r="CP582" i="5"/>
  <c r="CP583" i="5"/>
  <c r="CP584" i="5"/>
  <c r="CP585" i="5"/>
  <c r="CP586" i="5"/>
  <c r="CP587" i="5"/>
  <c r="CP588" i="5"/>
  <c r="CP589" i="5"/>
  <c r="CP590" i="5"/>
  <c r="CP591" i="5"/>
  <c r="CP592" i="5"/>
  <c r="CP593" i="5"/>
  <c r="CP594" i="5"/>
  <c r="CP595" i="5"/>
  <c r="CP596" i="5"/>
  <c r="CP597" i="5"/>
  <c r="CP598" i="5"/>
  <c r="CP599" i="5"/>
  <c r="CP600" i="5"/>
  <c r="CP601" i="5"/>
  <c r="CP602" i="5"/>
  <c r="CP603" i="5"/>
  <c r="CP604" i="5"/>
  <c r="CP605" i="5"/>
  <c r="CP606" i="5"/>
  <c r="CP607" i="5"/>
  <c r="CP608" i="5"/>
  <c r="CP609" i="5"/>
  <c r="CP610" i="5"/>
  <c r="CP611" i="5"/>
  <c r="CP612" i="5"/>
  <c r="CP613" i="5"/>
  <c r="CP614" i="5"/>
  <c r="CP615" i="5"/>
  <c r="CP616" i="5"/>
  <c r="CP617" i="5"/>
  <c r="CP618" i="5"/>
  <c r="CP619" i="5"/>
  <c r="CP620" i="5"/>
  <c r="CP621" i="5"/>
  <c r="CP622" i="5"/>
  <c r="CP623" i="5"/>
  <c r="CP624" i="5"/>
  <c r="CP625" i="5"/>
  <c r="CP626" i="5"/>
  <c r="CP627" i="5"/>
  <c r="CP628" i="5"/>
  <c r="CP629" i="5"/>
  <c r="CP630" i="5"/>
  <c r="CP631" i="5"/>
  <c r="CP632" i="5"/>
  <c r="CP633" i="5"/>
  <c r="CP634" i="5"/>
  <c r="CP635" i="5"/>
  <c r="CP636" i="5"/>
  <c r="CP637" i="5"/>
  <c r="CP638" i="5"/>
  <c r="CP639" i="5"/>
  <c r="CP640" i="5"/>
  <c r="CP641" i="5"/>
  <c r="CP642" i="5"/>
  <c r="CP643" i="5"/>
  <c r="CP644" i="5"/>
  <c r="CP645" i="5"/>
  <c r="CP646" i="5"/>
  <c r="CP647" i="5"/>
  <c r="CP648" i="5"/>
  <c r="CP649" i="5"/>
  <c r="CP650" i="5"/>
  <c r="CP651" i="5"/>
  <c r="CP652" i="5"/>
  <c r="CP653" i="5"/>
  <c r="CP654" i="5"/>
  <c r="CP655" i="5"/>
  <c r="CP656" i="5"/>
  <c r="CP657" i="5"/>
  <c r="CP658" i="5"/>
  <c r="CP659" i="5"/>
  <c r="CP660" i="5"/>
  <c r="CP661" i="5"/>
  <c r="CP140" i="5"/>
  <c r="BX158" i="5"/>
  <c r="BZ317" i="5" l="1"/>
  <c r="BX317" i="5"/>
  <c r="BV317" i="5"/>
  <c r="CB315" i="5"/>
  <c r="BZ315" i="5"/>
  <c r="BX315" i="5"/>
  <c r="BV315" i="5"/>
  <c r="BZ311" i="5"/>
  <c r="BX311" i="5"/>
  <c r="BV311" i="5"/>
  <c r="CB309" i="5"/>
  <c r="BZ309" i="5"/>
  <c r="BX309" i="5"/>
  <c r="BV309" i="5"/>
  <c r="CB307" i="5"/>
  <c r="BZ307" i="5"/>
  <c r="BX307" i="5"/>
  <c r="BV307" i="5"/>
  <c r="CB305" i="5"/>
  <c r="BZ305" i="5"/>
  <c r="BX305" i="5"/>
  <c r="BV305" i="5"/>
  <c r="CB299" i="5"/>
  <c r="CA299" i="5"/>
  <c r="BZ299" i="5"/>
  <c r="BY299" i="5"/>
  <c r="BX299" i="5"/>
  <c r="BW299" i="5"/>
  <c r="BV299" i="5"/>
  <c r="BU299" i="5"/>
  <c r="CB295" i="5"/>
  <c r="CA295" i="5"/>
  <c r="BZ295" i="5"/>
  <c r="BY295" i="5"/>
  <c r="BX295" i="5"/>
  <c r="BW295" i="5"/>
  <c r="BV295" i="5"/>
  <c r="BU295" i="5"/>
  <c r="CB293" i="5"/>
  <c r="CA293" i="5"/>
  <c r="BZ293" i="5"/>
  <c r="BY293" i="5"/>
  <c r="BX293" i="5"/>
  <c r="BW293" i="5"/>
  <c r="BV293" i="5"/>
  <c r="BU293" i="5"/>
  <c r="CB291" i="5"/>
  <c r="CA291" i="5"/>
  <c r="BZ291" i="5"/>
  <c r="BY291" i="5"/>
  <c r="BX291" i="5"/>
  <c r="BW291" i="5"/>
  <c r="BV291" i="5"/>
  <c r="BU291" i="5"/>
  <c r="CB289" i="5"/>
  <c r="CA289" i="5"/>
  <c r="BZ289" i="5"/>
  <c r="BY289" i="5"/>
  <c r="BX289" i="5"/>
  <c r="BW289" i="5"/>
  <c r="BV289" i="5"/>
  <c r="BU289" i="5"/>
  <c r="CB287" i="5"/>
  <c r="CA287" i="5"/>
  <c r="BZ287" i="5"/>
  <c r="BY287" i="5"/>
  <c r="BX287" i="5"/>
  <c r="BW287" i="5"/>
  <c r="BV287" i="5"/>
  <c r="BU287" i="5"/>
  <c r="CB285" i="5"/>
  <c r="CA285" i="5"/>
  <c r="BZ285" i="5"/>
  <c r="BY285" i="5"/>
  <c r="BX285" i="5"/>
  <c r="BW285" i="5"/>
  <c r="BV285" i="5"/>
  <c r="BU285" i="5"/>
  <c r="CB283" i="5"/>
  <c r="CA283" i="5"/>
  <c r="BZ283" i="5"/>
  <c r="BY283" i="5"/>
  <c r="BX283" i="5"/>
  <c r="BW283" i="5"/>
  <c r="BV283" i="5"/>
  <c r="BU283" i="5"/>
  <c r="CB281" i="5"/>
  <c r="CA281" i="5"/>
  <c r="BZ281" i="5"/>
  <c r="BY281" i="5"/>
  <c r="BX281" i="5"/>
  <c r="BW281" i="5"/>
  <c r="BV281" i="5"/>
  <c r="BU281" i="5"/>
  <c r="CB279" i="5"/>
  <c r="CA279" i="5"/>
  <c r="BZ279" i="5"/>
  <c r="BY279" i="5"/>
  <c r="BX279" i="5"/>
  <c r="BW279" i="5"/>
  <c r="BV279" i="5"/>
  <c r="BU279" i="5"/>
  <c r="CB277" i="5"/>
  <c r="CA277" i="5"/>
  <c r="BZ277" i="5"/>
  <c r="BY277" i="5"/>
  <c r="BX277" i="5"/>
  <c r="BW277" i="5"/>
  <c r="BV277" i="5"/>
  <c r="BU277" i="5"/>
  <c r="CB275" i="5"/>
  <c r="CA275" i="5"/>
  <c r="BZ275" i="5"/>
  <c r="BY275" i="5"/>
  <c r="BX275" i="5"/>
  <c r="BW275" i="5"/>
  <c r="BV275" i="5"/>
  <c r="BU275" i="5"/>
  <c r="CB273" i="5"/>
  <c r="CA273" i="5"/>
  <c r="BZ273" i="5"/>
  <c r="BY273" i="5"/>
  <c r="BX273" i="5"/>
  <c r="BW273" i="5"/>
  <c r="BV273" i="5"/>
  <c r="BU273" i="5"/>
  <c r="CB271" i="5"/>
  <c r="CA271" i="5"/>
  <c r="BZ271" i="5"/>
  <c r="BY271" i="5"/>
  <c r="BX271" i="5"/>
  <c r="BW271" i="5"/>
  <c r="BV271" i="5"/>
  <c r="BU271" i="5"/>
  <c r="CB269" i="5"/>
  <c r="CA269" i="5"/>
  <c r="BZ269" i="5"/>
  <c r="BY269" i="5"/>
  <c r="BX269" i="5"/>
  <c r="BW269" i="5"/>
  <c r="BV269" i="5"/>
  <c r="BU269" i="5"/>
  <c r="CB267" i="5"/>
  <c r="CA267" i="5"/>
  <c r="BZ267" i="5"/>
  <c r="BY267" i="5"/>
  <c r="BX267" i="5"/>
  <c r="BW267" i="5"/>
  <c r="BV267" i="5"/>
  <c r="BU267" i="5"/>
  <c r="CB265" i="5"/>
  <c r="CA265" i="5"/>
  <c r="BZ265" i="5"/>
  <c r="BY265" i="5"/>
  <c r="BX265" i="5"/>
  <c r="BW265" i="5"/>
  <c r="BV265" i="5"/>
  <c r="BU265" i="5"/>
  <c r="CB263" i="5"/>
  <c r="CA263" i="5"/>
  <c r="BZ263" i="5"/>
  <c r="BY263" i="5"/>
  <c r="BX263" i="5"/>
  <c r="BW263" i="5"/>
  <c r="BV263" i="5"/>
  <c r="BU263" i="5"/>
  <c r="CB261" i="5"/>
  <c r="CA261" i="5"/>
  <c r="BZ261" i="5"/>
  <c r="BY261" i="5"/>
  <c r="BX261" i="5"/>
  <c r="BW261" i="5"/>
  <c r="BV261" i="5"/>
  <c r="BU261" i="5"/>
  <c r="CB259" i="5"/>
  <c r="CA259" i="5"/>
  <c r="BZ259" i="5"/>
  <c r="BY259" i="5"/>
  <c r="BX259" i="5"/>
  <c r="BW259" i="5"/>
  <c r="BV259" i="5"/>
  <c r="BU259" i="5"/>
  <c r="CB257" i="5"/>
  <c r="CA257" i="5"/>
  <c r="BZ257" i="5"/>
  <c r="BY257" i="5"/>
  <c r="BX257" i="5"/>
  <c r="BW257" i="5"/>
  <c r="BV257" i="5"/>
  <c r="BU257" i="5"/>
  <c r="CB255" i="5"/>
  <c r="CA255" i="5"/>
  <c r="BZ255" i="5"/>
  <c r="BY255" i="5"/>
  <c r="BX255" i="5"/>
  <c r="BW255" i="5"/>
  <c r="BV255" i="5"/>
  <c r="BU255" i="5"/>
  <c r="CB253" i="5"/>
  <c r="CA253" i="5"/>
  <c r="BZ253" i="5"/>
  <c r="BY253" i="5"/>
  <c r="BX253" i="5"/>
  <c r="BW253" i="5"/>
  <c r="BV253" i="5"/>
  <c r="BU253" i="5"/>
  <c r="CB251" i="5"/>
  <c r="CA251" i="5"/>
  <c r="BZ251" i="5"/>
  <c r="BY251" i="5"/>
  <c r="BX251" i="5"/>
  <c r="BW251" i="5"/>
  <c r="BV251" i="5"/>
  <c r="BU251" i="5"/>
  <c r="CB249" i="5"/>
  <c r="CA249" i="5"/>
  <c r="BZ249" i="5"/>
  <c r="BY249" i="5"/>
  <c r="BX249" i="5"/>
  <c r="BW249" i="5"/>
  <c r="BV249" i="5"/>
  <c r="BU249" i="5"/>
  <c r="CB247" i="5"/>
  <c r="CA247" i="5"/>
  <c r="BZ247" i="5"/>
  <c r="BY247" i="5"/>
  <c r="BX247" i="5"/>
  <c r="BW247" i="5"/>
  <c r="BV247" i="5"/>
  <c r="BU247" i="5"/>
  <c r="CB245" i="5"/>
  <c r="CA245" i="5"/>
  <c r="BZ245" i="5"/>
  <c r="BY245" i="5"/>
  <c r="BX245" i="5"/>
  <c r="BW245" i="5"/>
  <c r="BV245" i="5"/>
  <c r="BU245" i="5"/>
  <c r="CB243" i="5"/>
  <c r="CA243" i="5"/>
  <c r="BZ243" i="5"/>
  <c r="BY243" i="5"/>
  <c r="BX243" i="5"/>
  <c r="BW243" i="5"/>
  <c r="BV243" i="5"/>
  <c r="BU243" i="5"/>
  <c r="CB241" i="5"/>
  <c r="CA241" i="5"/>
  <c r="BZ241" i="5"/>
  <c r="BY241" i="5"/>
  <c r="BX241" i="5"/>
  <c r="BW241" i="5"/>
  <c r="BV241" i="5"/>
  <c r="BU241" i="5"/>
  <c r="CB239" i="5"/>
  <c r="CA239" i="5"/>
  <c r="BZ239" i="5"/>
  <c r="BY239" i="5"/>
  <c r="BX239" i="5"/>
  <c r="BW239" i="5"/>
  <c r="BV239" i="5"/>
  <c r="BU239" i="5"/>
  <c r="CB237" i="5"/>
  <c r="CA237" i="5"/>
  <c r="BZ237" i="5"/>
  <c r="BY237" i="5"/>
  <c r="BX237" i="5"/>
  <c r="BW237" i="5"/>
  <c r="BV237" i="5"/>
  <c r="BU237" i="5"/>
  <c r="CB235" i="5"/>
  <c r="CA235" i="5"/>
  <c r="BZ235" i="5"/>
  <c r="BY235" i="5"/>
  <c r="BX235" i="5"/>
  <c r="BW235" i="5"/>
  <c r="BV235" i="5"/>
  <c r="BU235" i="5"/>
  <c r="CB233" i="5"/>
  <c r="CA233" i="5"/>
  <c r="BZ233" i="5"/>
  <c r="BY233" i="5"/>
  <c r="BX233" i="5"/>
  <c r="BW233" i="5"/>
  <c r="BV233" i="5"/>
  <c r="BU233" i="5"/>
  <c r="CB231" i="5"/>
  <c r="CA231" i="5"/>
  <c r="BZ231" i="5"/>
  <c r="BY231" i="5"/>
  <c r="BX231" i="5"/>
  <c r="BW231" i="5"/>
  <c r="BV231" i="5"/>
  <c r="BU231" i="5"/>
  <c r="CB229" i="5"/>
  <c r="CA229" i="5"/>
  <c r="BZ229" i="5"/>
  <c r="BY229" i="5"/>
  <c r="BX229" i="5"/>
  <c r="BW229" i="5"/>
  <c r="BV229" i="5"/>
  <c r="BU229" i="5"/>
  <c r="CB227" i="5"/>
  <c r="CA227" i="5"/>
  <c r="BZ227" i="5"/>
  <c r="BY227" i="5"/>
  <c r="BX227" i="5"/>
  <c r="BW227" i="5"/>
  <c r="BV227" i="5"/>
  <c r="BU227" i="5"/>
  <c r="CB225" i="5"/>
  <c r="CA225" i="5"/>
  <c r="BZ225" i="5"/>
  <c r="BY225" i="5"/>
  <c r="BX225" i="5"/>
  <c r="BW225" i="5"/>
  <c r="BV225" i="5"/>
  <c r="BU225" i="5"/>
  <c r="CB223" i="5"/>
  <c r="CA223" i="5"/>
  <c r="BZ223" i="5"/>
  <c r="BY223" i="5"/>
  <c r="BX223" i="5"/>
  <c r="BW223" i="5"/>
  <c r="BV223" i="5"/>
  <c r="BU223" i="5"/>
  <c r="CB221" i="5"/>
  <c r="CA221" i="5"/>
  <c r="BZ221" i="5"/>
  <c r="BY221" i="5"/>
  <c r="BX221" i="5"/>
  <c r="BW221" i="5"/>
  <c r="BV221" i="5"/>
  <c r="BU221" i="5"/>
  <c r="CB219" i="5"/>
  <c r="CA219" i="5"/>
  <c r="BZ219" i="5"/>
  <c r="BY219" i="5"/>
  <c r="BX219" i="5"/>
  <c r="BW219" i="5"/>
  <c r="BV219" i="5"/>
  <c r="BU219" i="5"/>
  <c r="CB217" i="5"/>
  <c r="CA217" i="5"/>
  <c r="BZ217" i="5"/>
  <c r="BY217" i="5"/>
  <c r="BX217" i="5"/>
  <c r="BW217" i="5"/>
  <c r="BV217" i="5"/>
  <c r="BU217" i="5"/>
  <c r="CB215" i="5"/>
  <c r="CA215" i="5"/>
  <c r="BZ215" i="5"/>
  <c r="BY215" i="5"/>
  <c r="BX215" i="5"/>
  <c r="BW215" i="5"/>
  <c r="BV215" i="5"/>
  <c r="BU215" i="5"/>
  <c r="CB213" i="5"/>
  <c r="CA213" i="5"/>
  <c r="BZ213" i="5"/>
  <c r="BY213" i="5"/>
  <c r="BX213" i="5"/>
  <c r="BW213" i="5"/>
  <c r="BV213" i="5"/>
  <c r="BU213" i="5"/>
  <c r="CB211" i="5"/>
  <c r="CA211" i="5"/>
  <c r="BZ211" i="5"/>
  <c r="BY211" i="5"/>
  <c r="BX211" i="5"/>
  <c r="BW211" i="5"/>
  <c r="BV211" i="5"/>
  <c r="BU211" i="5"/>
  <c r="CB209" i="5"/>
  <c r="CA209" i="5"/>
  <c r="BZ209" i="5"/>
  <c r="BY209" i="5"/>
  <c r="BX209" i="5"/>
  <c r="BW209" i="5"/>
  <c r="BV209" i="5"/>
  <c r="BU209" i="5"/>
  <c r="CB204" i="5"/>
  <c r="CA204" i="5"/>
  <c r="BZ204" i="5"/>
  <c r="BY204" i="5"/>
  <c r="BX204" i="5"/>
  <c r="BW204" i="5"/>
  <c r="BV204" i="5"/>
  <c r="BU204" i="5"/>
  <c r="CB202" i="5"/>
  <c r="CA202" i="5"/>
  <c r="BZ202" i="5"/>
  <c r="BY202" i="5"/>
  <c r="BX202" i="5"/>
  <c r="BW202" i="5"/>
  <c r="BV202" i="5"/>
  <c r="BU202" i="5"/>
  <c r="CB200" i="5"/>
  <c r="CA200" i="5"/>
  <c r="BZ200" i="5"/>
  <c r="BY200" i="5"/>
  <c r="BX200" i="5"/>
  <c r="BW200" i="5"/>
  <c r="BV200" i="5"/>
  <c r="BU200" i="5"/>
  <c r="CB198" i="5"/>
  <c r="CA198" i="5"/>
  <c r="BZ198" i="5"/>
  <c r="BY198" i="5"/>
  <c r="BX198" i="5"/>
  <c r="BW198" i="5"/>
  <c r="BV198" i="5"/>
  <c r="BU198" i="5"/>
  <c r="CB196" i="5"/>
  <c r="CA196" i="5"/>
  <c r="BZ196" i="5"/>
  <c r="BY196" i="5"/>
  <c r="BX196" i="5"/>
  <c r="BW196" i="5"/>
  <c r="BV196" i="5"/>
  <c r="BU196" i="5"/>
  <c r="CB194" i="5"/>
  <c r="CA194" i="5"/>
  <c r="BZ194" i="5"/>
  <c r="BY194" i="5"/>
  <c r="BX194" i="5"/>
  <c r="BW194" i="5"/>
  <c r="BV194" i="5"/>
  <c r="BU194" i="5"/>
  <c r="CB192" i="5"/>
  <c r="CA192" i="5"/>
  <c r="BZ192" i="5"/>
  <c r="BY192" i="5"/>
  <c r="BX192" i="5"/>
  <c r="BW192" i="5"/>
  <c r="BV192" i="5"/>
  <c r="BU192" i="5"/>
  <c r="CB190" i="5"/>
  <c r="CA190" i="5"/>
  <c r="BZ190" i="5"/>
  <c r="BY190" i="5"/>
  <c r="BX190" i="5"/>
  <c r="BW190" i="5"/>
  <c r="BV190" i="5"/>
  <c r="BU190" i="5"/>
  <c r="CB188" i="5"/>
  <c r="CA188" i="5"/>
  <c r="BZ188" i="5"/>
  <c r="BY188" i="5"/>
  <c r="BX188" i="5"/>
  <c r="BW188" i="5"/>
  <c r="BV188" i="5"/>
  <c r="BU188" i="5"/>
  <c r="CB186" i="5"/>
  <c r="CA186" i="5"/>
  <c r="BZ186" i="5"/>
  <c r="BY186" i="5"/>
  <c r="BX186" i="5"/>
  <c r="BW186" i="5"/>
  <c r="BV186" i="5"/>
  <c r="BU186" i="5"/>
  <c r="CB184" i="5"/>
  <c r="CA184" i="5"/>
  <c r="BZ184" i="5"/>
  <c r="BY184" i="5"/>
  <c r="BX184" i="5"/>
  <c r="BW184" i="5"/>
  <c r="BV184" i="5"/>
  <c r="BU184" i="5"/>
  <c r="CB182" i="5"/>
  <c r="CA182" i="5"/>
  <c r="BZ182" i="5"/>
  <c r="BY182" i="5"/>
  <c r="BX182" i="5"/>
  <c r="BW182" i="5"/>
  <c r="BV182" i="5"/>
  <c r="BU182" i="5"/>
  <c r="CB180" i="5"/>
  <c r="CA180" i="5"/>
  <c r="BZ180" i="5"/>
  <c r="BY180" i="5"/>
  <c r="BX180" i="5"/>
  <c r="BW180" i="5"/>
  <c r="BV180" i="5"/>
  <c r="BU180" i="5"/>
  <c r="CB178" i="5"/>
  <c r="CA178" i="5"/>
  <c r="BZ178" i="5"/>
  <c r="BY178" i="5"/>
  <c r="BX178" i="5"/>
  <c r="BW178" i="5"/>
  <c r="BV178" i="5"/>
  <c r="BU178" i="5"/>
  <c r="CB176" i="5"/>
  <c r="CA176" i="5"/>
  <c r="BZ176" i="5"/>
  <c r="BY176" i="5"/>
  <c r="BX176" i="5"/>
  <c r="BW176" i="5"/>
  <c r="BV176" i="5"/>
  <c r="BU176" i="5"/>
  <c r="CB174" i="5"/>
  <c r="CA174" i="5"/>
  <c r="BZ174" i="5"/>
  <c r="BY174" i="5"/>
  <c r="BX174" i="5"/>
  <c r="BW174" i="5"/>
  <c r="BV174" i="5"/>
  <c r="BU174" i="5"/>
  <c r="CB172" i="5"/>
  <c r="CA172" i="5"/>
  <c r="BZ172" i="5"/>
  <c r="BY172" i="5"/>
  <c r="BX172" i="5"/>
  <c r="BW172" i="5"/>
  <c r="BV172" i="5"/>
  <c r="BU172" i="5"/>
  <c r="CB170" i="5"/>
  <c r="CA170" i="5"/>
  <c r="BZ170" i="5"/>
  <c r="BY170" i="5"/>
  <c r="BX170" i="5"/>
  <c r="BW170" i="5"/>
  <c r="BV170" i="5"/>
  <c r="BU170" i="5"/>
  <c r="CB168" i="5"/>
  <c r="CA168" i="5"/>
  <c r="BZ168" i="5"/>
  <c r="BY168" i="5"/>
  <c r="BX168" i="5"/>
  <c r="BW168" i="5"/>
  <c r="BV168" i="5"/>
  <c r="BU168" i="5"/>
  <c r="CB166" i="5"/>
  <c r="CA166" i="5"/>
  <c r="BZ166" i="5"/>
  <c r="BY166" i="5"/>
  <c r="BX166" i="5"/>
  <c r="BW166" i="5"/>
  <c r="BV166" i="5"/>
  <c r="BU166" i="5"/>
  <c r="CB164" i="5"/>
  <c r="CA164" i="5"/>
  <c r="BZ164" i="5"/>
  <c r="BY164" i="5"/>
  <c r="BX164" i="5"/>
  <c r="BW164" i="5"/>
  <c r="BV164" i="5"/>
  <c r="BU164" i="5"/>
  <c r="CB162" i="5"/>
  <c r="CA162" i="5"/>
  <c r="BZ162" i="5"/>
  <c r="BY162" i="5"/>
  <c r="BX162" i="5"/>
  <c r="BW162" i="5"/>
  <c r="BV162" i="5"/>
  <c r="BU162" i="5"/>
  <c r="CB160" i="5"/>
  <c r="CA160" i="5"/>
  <c r="BZ160" i="5"/>
  <c r="BY160" i="5"/>
  <c r="BX160" i="5"/>
  <c r="BW160" i="5"/>
  <c r="BV160" i="5"/>
  <c r="BU160" i="5"/>
  <c r="CB158" i="5"/>
  <c r="CA158" i="5"/>
  <c r="BZ158" i="5"/>
  <c r="BY158" i="5"/>
  <c r="BW158" i="5"/>
  <c r="BV158" i="5"/>
  <c r="BU158" i="5"/>
  <c r="CB156" i="5"/>
  <c r="CA156" i="5"/>
  <c r="BZ156" i="5"/>
  <c r="BY156" i="5"/>
  <c r="BX156" i="5"/>
  <c r="BW156" i="5"/>
  <c r="BV156" i="5"/>
  <c r="BU156" i="5"/>
  <c r="CB154" i="5"/>
  <c r="CA154" i="5"/>
  <c r="BZ154" i="5"/>
  <c r="BY154" i="5"/>
  <c r="BX154" i="5"/>
  <c r="BW154" i="5"/>
  <c r="BV154" i="5"/>
  <c r="BU154" i="5"/>
  <c r="CB152" i="5"/>
  <c r="CA152" i="5"/>
  <c r="BZ152" i="5"/>
  <c r="BY152" i="5"/>
  <c r="BX152" i="5"/>
  <c r="BW152" i="5"/>
  <c r="BV152" i="5"/>
  <c r="BU152" i="5"/>
  <c r="CB150" i="5"/>
  <c r="CA150" i="5"/>
  <c r="BZ150" i="5"/>
  <c r="BY150" i="5"/>
  <c r="BX150" i="5"/>
  <c r="BW150" i="5"/>
  <c r="BV150" i="5"/>
  <c r="BU150" i="5"/>
  <c r="CB148" i="5"/>
  <c r="CA148" i="5"/>
  <c r="BZ148" i="5"/>
  <c r="BY148" i="5"/>
  <c r="BX148" i="5"/>
  <c r="BW148" i="5"/>
  <c r="BV148" i="5"/>
  <c r="BU148" i="5"/>
  <c r="CB146" i="5"/>
  <c r="CA146" i="5"/>
  <c r="BZ146" i="5"/>
  <c r="BY146" i="5"/>
  <c r="BX146" i="5"/>
  <c r="BW146" i="5"/>
  <c r="BV146" i="5"/>
  <c r="BU146" i="5"/>
  <c r="CB144" i="5"/>
  <c r="CA144" i="5"/>
  <c r="BZ144" i="5"/>
  <c r="BY144" i="5"/>
  <c r="BX144" i="5"/>
  <c r="BW144" i="5"/>
  <c r="BV144" i="5"/>
  <c r="BU144" i="5"/>
  <c r="CB142" i="5"/>
  <c r="CA142" i="5"/>
  <c r="BZ142" i="5"/>
  <c r="BY142" i="5"/>
  <c r="BX142" i="5"/>
  <c r="BW142" i="5"/>
  <c r="BV142" i="5"/>
  <c r="BU142" i="5"/>
  <c r="CQ189" i="5" l="1"/>
  <c r="CQ140" i="5"/>
  <c r="CQ197" i="5"/>
  <c r="CQ184" i="5"/>
  <c r="CQ148" i="5"/>
  <c r="CQ175" i="5"/>
  <c r="CQ159" i="5"/>
  <c r="CQ143" i="5"/>
  <c r="CQ648" i="5"/>
  <c r="CQ632" i="5"/>
  <c r="CQ616" i="5"/>
  <c r="CQ600" i="5"/>
  <c r="CQ584" i="5"/>
  <c r="CQ568" i="5"/>
  <c r="CQ552" i="5"/>
  <c r="CQ536" i="5"/>
  <c r="CQ513" i="5"/>
  <c r="CQ461" i="5"/>
  <c r="CQ397" i="5"/>
  <c r="CQ333" i="5"/>
  <c r="CQ269" i="5"/>
  <c r="CQ205" i="5"/>
  <c r="CQ170" i="5"/>
  <c r="CQ154" i="5"/>
  <c r="CQ659" i="5"/>
  <c r="CQ643" i="5"/>
  <c r="CQ627" i="5"/>
  <c r="CQ611" i="5"/>
  <c r="CQ595" i="5"/>
  <c r="CQ579" i="5"/>
  <c r="CQ563" i="5"/>
  <c r="CQ547" i="5"/>
  <c r="CQ531" i="5"/>
  <c r="CQ502" i="5"/>
  <c r="CQ441" i="5"/>
  <c r="CQ377" i="5"/>
  <c r="CQ313" i="5"/>
  <c r="CQ249" i="5"/>
  <c r="CQ181" i="5"/>
  <c r="CQ165" i="5"/>
  <c r="CQ149" i="5"/>
  <c r="CQ654" i="5"/>
  <c r="CQ638" i="5"/>
  <c r="CQ622" i="5"/>
  <c r="CQ606" i="5"/>
  <c r="CQ590" i="5"/>
  <c r="CQ574" i="5"/>
  <c r="CQ558" i="5"/>
  <c r="CQ542" i="5"/>
  <c r="CQ525" i="5"/>
  <c r="CQ485" i="5"/>
  <c r="CQ421" i="5"/>
  <c r="CQ357" i="5"/>
  <c r="CQ293" i="5"/>
  <c r="CQ229" i="5"/>
  <c r="CQ198" i="5"/>
  <c r="CH198" i="5" s="1"/>
  <c r="CQ214" i="5"/>
  <c r="CQ230" i="5"/>
  <c r="CQ246" i="5"/>
  <c r="CQ262" i="5"/>
  <c r="CQ278" i="5"/>
  <c r="CQ294" i="5"/>
  <c r="CQ310" i="5"/>
  <c r="CQ326" i="5"/>
  <c r="CQ342" i="5"/>
  <c r="CQ358" i="5"/>
  <c r="CQ374" i="5"/>
  <c r="CQ390" i="5"/>
  <c r="CQ406" i="5"/>
  <c r="CQ422" i="5"/>
  <c r="CQ438" i="5"/>
  <c r="CQ454" i="5"/>
  <c r="CQ470" i="5"/>
  <c r="CQ486" i="5"/>
  <c r="CQ191" i="5"/>
  <c r="CH191" i="5" s="1"/>
  <c r="CQ207" i="5"/>
  <c r="CQ223" i="5"/>
  <c r="CQ239" i="5"/>
  <c r="CQ255" i="5"/>
  <c r="CQ271" i="5"/>
  <c r="CQ287" i="5"/>
  <c r="CQ303" i="5"/>
  <c r="CQ319" i="5"/>
  <c r="CQ335" i="5"/>
  <c r="CQ188" i="5"/>
  <c r="CQ176" i="5"/>
  <c r="CQ187" i="5"/>
  <c r="CQ171" i="5"/>
  <c r="CQ155" i="5"/>
  <c r="CQ660" i="5"/>
  <c r="CQ644" i="5"/>
  <c r="CQ628" i="5"/>
  <c r="CQ612" i="5"/>
  <c r="CQ596" i="5"/>
  <c r="CQ580" i="5"/>
  <c r="CQ564" i="5"/>
  <c r="CQ548" i="5"/>
  <c r="CQ532" i="5"/>
  <c r="CQ505" i="5"/>
  <c r="CQ445" i="5"/>
  <c r="CQ381" i="5"/>
  <c r="CQ317" i="5"/>
  <c r="CQ253" i="5"/>
  <c r="CQ182" i="5"/>
  <c r="CQ166" i="5"/>
  <c r="CQ150" i="5"/>
  <c r="CQ655" i="5"/>
  <c r="CQ639" i="5"/>
  <c r="CQ623" i="5"/>
  <c r="CQ607" i="5"/>
  <c r="CQ591" i="5"/>
  <c r="CQ575" i="5"/>
  <c r="CQ559" i="5"/>
  <c r="CQ543" i="5"/>
  <c r="CQ526" i="5"/>
  <c r="CQ489" i="5"/>
  <c r="CQ425" i="5"/>
  <c r="CQ361" i="5"/>
  <c r="CQ297" i="5"/>
  <c r="CQ233" i="5"/>
  <c r="CQ177" i="5"/>
  <c r="CQ161" i="5"/>
  <c r="CQ145" i="5"/>
  <c r="CQ650" i="5"/>
  <c r="CQ634" i="5"/>
  <c r="CQ618" i="5"/>
  <c r="CQ602" i="5"/>
  <c r="CQ586" i="5"/>
  <c r="CQ570" i="5"/>
  <c r="CQ554" i="5"/>
  <c r="CQ538" i="5"/>
  <c r="CQ517" i="5"/>
  <c r="CQ469" i="5"/>
  <c r="CQ405" i="5"/>
  <c r="CQ341" i="5"/>
  <c r="CQ277" i="5"/>
  <c r="CQ213" i="5"/>
  <c r="CQ202" i="5"/>
  <c r="CQ218" i="5"/>
  <c r="CQ234" i="5"/>
  <c r="CQ250" i="5"/>
  <c r="CQ266" i="5"/>
  <c r="CQ282" i="5"/>
  <c r="CQ298" i="5"/>
  <c r="CQ314" i="5"/>
  <c r="CQ330" i="5"/>
  <c r="CQ346" i="5"/>
  <c r="CQ362" i="5"/>
  <c r="CQ378" i="5"/>
  <c r="CQ394" i="5"/>
  <c r="CQ410" i="5"/>
  <c r="CQ426" i="5"/>
  <c r="CQ442" i="5"/>
  <c r="CQ458" i="5"/>
  <c r="CQ474" i="5"/>
  <c r="CQ490" i="5"/>
  <c r="CQ195" i="5"/>
  <c r="CH195" i="5" s="1"/>
  <c r="CQ211" i="5"/>
  <c r="CQ227" i="5"/>
  <c r="CQ243" i="5"/>
  <c r="CQ259" i="5"/>
  <c r="CQ275" i="5"/>
  <c r="CQ291" i="5"/>
  <c r="CQ307" i="5"/>
  <c r="CQ323" i="5"/>
  <c r="CQ339" i="5"/>
  <c r="CQ355" i="5"/>
  <c r="CQ371" i="5"/>
  <c r="CQ186" i="5"/>
  <c r="CQ164" i="5"/>
  <c r="CQ183" i="5"/>
  <c r="CQ167" i="5"/>
  <c r="CQ151" i="5"/>
  <c r="CQ656" i="5"/>
  <c r="CQ640" i="5"/>
  <c r="CQ624" i="5"/>
  <c r="CQ608" i="5"/>
  <c r="CQ592" i="5"/>
  <c r="CQ576" i="5"/>
  <c r="CQ560" i="5"/>
  <c r="CQ544" i="5"/>
  <c r="CQ527" i="5"/>
  <c r="CQ493" i="5"/>
  <c r="CQ429" i="5"/>
  <c r="CQ365" i="5"/>
  <c r="CQ301" i="5"/>
  <c r="CQ237" i="5"/>
  <c r="CQ178" i="5"/>
  <c r="CQ162" i="5"/>
  <c r="CQ146" i="5"/>
  <c r="CQ651" i="5"/>
  <c r="CQ635" i="5"/>
  <c r="CQ619" i="5"/>
  <c r="CQ603" i="5"/>
  <c r="CQ587" i="5"/>
  <c r="CQ571" i="5"/>
  <c r="CQ555" i="5"/>
  <c r="CQ539" i="5"/>
  <c r="CQ518" i="5"/>
  <c r="CQ473" i="5"/>
  <c r="CQ409" i="5"/>
  <c r="CQ345" i="5"/>
  <c r="CQ281" i="5"/>
  <c r="CQ217" i="5"/>
  <c r="CQ173" i="5"/>
  <c r="CQ157" i="5"/>
  <c r="CQ141" i="5"/>
  <c r="CQ646" i="5"/>
  <c r="CQ630" i="5"/>
  <c r="CQ614" i="5"/>
  <c r="CQ598" i="5"/>
  <c r="CQ582" i="5"/>
  <c r="CQ566" i="5"/>
  <c r="CQ550" i="5"/>
  <c r="CQ534" i="5"/>
  <c r="CQ509" i="5"/>
  <c r="CQ453" i="5"/>
  <c r="CQ389" i="5"/>
  <c r="CQ325" i="5"/>
  <c r="CQ261" i="5"/>
  <c r="CQ190" i="5"/>
  <c r="CH190" i="5" s="1"/>
  <c r="CQ206" i="5"/>
  <c r="CQ222" i="5"/>
  <c r="CQ238" i="5"/>
  <c r="CQ254" i="5"/>
  <c r="CQ270" i="5"/>
  <c r="CQ286" i="5"/>
  <c r="CQ302" i="5"/>
  <c r="CQ318" i="5"/>
  <c r="CQ334" i="5"/>
  <c r="CQ350" i="5"/>
  <c r="CQ366" i="5"/>
  <c r="CQ382" i="5"/>
  <c r="CQ398" i="5"/>
  <c r="CQ414" i="5"/>
  <c r="CQ430" i="5"/>
  <c r="CQ446" i="5"/>
  <c r="CQ462" i="5"/>
  <c r="CQ478" i="5"/>
  <c r="CQ494" i="5"/>
  <c r="CQ199" i="5"/>
  <c r="CH199" i="5" s="1"/>
  <c r="CQ215" i="5"/>
  <c r="CQ231" i="5"/>
  <c r="CQ247" i="5"/>
  <c r="CQ263" i="5"/>
  <c r="CQ279" i="5"/>
  <c r="CQ295" i="5"/>
  <c r="CQ311" i="5"/>
  <c r="CQ327" i="5"/>
  <c r="CQ343" i="5"/>
  <c r="CQ359" i="5"/>
  <c r="CQ375" i="5"/>
  <c r="CQ391" i="5"/>
  <c r="CQ185" i="5"/>
  <c r="CQ156" i="5"/>
  <c r="CQ179" i="5"/>
  <c r="CQ163" i="5"/>
  <c r="CQ147" i="5"/>
  <c r="CQ652" i="5"/>
  <c r="CQ636" i="5"/>
  <c r="CQ620" i="5"/>
  <c r="CQ604" i="5"/>
  <c r="CQ588" i="5"/>
  <c r="CQ572" i="5"/>
  <c r="CQ556" i="5"/>
  <c r="CQ540" i="5"/>
  <c r="CQ521" i="5"/>
  <c r="CQ477" i="5"/>
  <c r="CQ413" i="5"/>
  <c r="CQ349" i="5"/>
  <c r="CQ285" i="5"/>
  <c r="CQ221" i="5"/>
  <c r="CQ174" i="5"/>
  <c r="CQ158" i="5"/>
  <c r="CQ142" i="5"/>
  <c r="CQ647" i="5"/>
  <c r="CQ631" i="5"/>
  <c r="CQ615" i="5"/>
  <c r="CQ599" i="5"/>
  <c r="CQ583" i="5"/>
  <c r="CQ567" i="5"/>
  <c r="CQ551" i="5"/>
  <c r="CQ535" i="5"/>
  <c r="CQ510" i="5"/>
  <c r="CQ457" i="5"/>
  <c r="CQ393" i="5"/>
  <c r="CQ329" i="5"/>
  <c r="CQ265" i="5"/>
  <c r="CQ201" i="5"/>
  <c r="CQ169" i="5"/>
  <c r="CQ153" i="5"/>
  <c r="CQ658" i="5"/>
  <c r="CQ642" i="5"/>
  <c r="CQ626" i="5"/>
  <c r="CQ610" i="5"/>
  <c r="CQ594" i="5"/>
  <c r="CQ578" i="5"/>
  <c r="CQ562" i="5"/>
  <c r="CQ546" i="5"/>
  <c r="CQ530" i="5"/>
  <c r="CQ501" i="5"/>
  <c r="CQ437" i="5"/>
  <c r="CQ373" i="5"/>
  <c r="CQ309" i="5"/>
  <c r="CQ245" i="5"/>
  <c r="CQ194" i="5"/>
  <c r="CH194" i="5" s="1"/>
  <c r="CQ210" i="5"/>
  <c r="CQ226" i="5"/>
  <c r="CQ242" i="5"/>
  <c r="CQ258" i="5"/>
  <c r="CQ274" i="5"/>
  <c r="CQ290" i="5"/>
  <c r="CQ306" i="5"/>
  <c r="CQ370" i="5"/>
  <c r="CQ434" i="5"/>
  <c r="CQ498" i="5"/>
  <c r="CQ251" i="5"/>
  <c r="CQ315" i="5"/>
  <c r="CQ363" i="5"/>
  <c r="CQ387" i="5"/>
  <c r="CQ407" i="5"/>
  <c r="CQ423" i="5"/>
  <c r="CQ439" i="5"/>
  <c r="CQ455" i="5"/>
  <c r="CQ471" i="5"/>
  <c r="CQ487" i="5"/>
  <c r="CQ503" i="5"/>
  <c r="CQ519" i="5"/>
  <c r="CQ200" i="5"/>
  <c r="CQ216" i="5"/>
  <c r="CQ232" i="5"/>
  <c r="CQ248" i="5"/>
  <c r="CQ264" i="5"/>
  <c r="CQ280" i="5"/>
  <c r="CQ296" i="5"/>
  <c r="CQ312" i="5"/>
  <c r="CQ328" i="5"/>
  <c r="CQ344" i="5"/>
  <c r="CQ360" i="5"/>
  <c r="CQ376" i="5"/>
  <c r="CQ392" i="5"/>
  <c r="CQ408" i="5"/>
  <c r="CQ424" i="5"/>
  <c r="CQ440" i="5"/>
  <c r="CQ456" i="5"/>
  <c r="CQ472" i="5"/>
  <c r="CQ488" i="5"/>
  <c r="CQ504" i="5"/>
  <c r="CQ520" i="5"/>
  <c r="CQ172" i="5"/>
  <c r="CQ144" i="5"/>
  <c r="CQ649" i="5"/>
  <c r="CQ633" i="5"/>
  <c r="CQ617" i="5"/>
  <c r="CQ601" i="5"/>
  <c r="CQ585" i="5"/>
  <c r="CQ569" i="5"/>
  <c r="CQ553" i="5"/>
  <c r="CQ537" i="5"/>
  <c r="CQ465" i="5"/>
  <c r="CQ337" i="5"/>
  <c r="CQ209" i="5"/>
  <c r="CQ322" i="5"/>
  <c r="CQ386" i="5"/>
  <c r="CQ450" i="5"/>
  <c r="CQ203" i="5"/>
  <c r="CQ267" i="5"/>
  <c r="CQ331" i="5"/>
  <c r="CQ367" i="5"/>
  <c r="CQ395" i="5"/>
  <c r="CQ411" i="5"/>
  <c r="CQ427" i="5"/>
  <c r="CQ443" i="5"/>
  <c r="CQ459" i="5"/>
  <c r="CQ475" i="5"/>
  <c r="CQ491" i="5"/>
  <c r="CQ507" i="5"/>
  <c r="CQ523" i="5"/>
  <c r="CQ204" i="5"/>
  <c r="CQ220" i="5"/>
  <c r="CQ236" i="5"/>
  <c r="CQ252" i="5"/>
  <c r="CQ268" i="5"/>
  <c r="CQ284" i="5"/>
  <c r="CQ300" i="5"/>
  <c r="CQ316" i="5"/>
  <c r="CQ332" i="5"/>
  <c r="CQ348" i="5"/>
  <c r="CQ364" i="5"/>
  <c r="CQ380" i="5"/>
  <c r="CQ396" i="5"/>
  <c r="CQ412" i="5"/>
  <c r="CQ428" i="5"/>
  <c r="CQ444" i="5"/>
  <c r="CQ460" i="5"/>
  <c r="CQ476" i="5"/>
  <c r="CQ492" i="5"/>
  <c r="CQ508" i="5"/>
  <c r="CQ524" i="5"/>
  <c r="CQ168" i="5"/>
  <c r="CQ661" i="5"/>
  <c r="CQ645" i="5"/>
  <c r="CQ629" i="5"/>
  <c r="CQ613" i="5"/>
  <c r="CQ597" i="5"/>
  <c r="CQ581" i="5"/>
  <c r="CQ565" i="5"/>
  <c r="CQ549" i="5"/>
  <c r="CQ533" i="5"/>
  <c r="CQ506" i="5"/>
  <c r="CQ449" i="5"/>
  <c r="CQ385" i="5"/>
  <c r="CQ321" i="5"/>
  <c r="CQ193" i="5"/>
  <c r="CQ338" i="5"/>
  <c r="CQ402" i="5"/>
  <c r="CQ466" i="5"/>
  <c r="CQ219" i="5"/>
  <c r="CQ283" i="5"/>
  <c r="CQ347" i="5"/>
  <c r="CQ379" i="5"/>
  <c r="CQ399" i="5"/>
  <c r="CQ415" i="5"/>
  <c r="CQ431" i="5"/>
  <c r="CQ447" i="5"/>
  <c r="CQ463" i="5"/>
  <c r="CQ479" i="5"/>
  <c r="CQ495" i="5"/>
  <c r="CQ511" i="5"/>
  <c r="CQ192" i="5"/>
  <c r="CQ208" i="5"/>
  <c r="CH208" i="5" s="1"/>
  <c r="CQ224" i="5"/>
  <c r="CQ240" i="5"/>
  <c r="CQ256" i="5"/>
  <c r="CQ272" i="5"/>
  <c r="CQ288" i="5"/>
  <c r="CQ304" i="5"/>
  <c r="CQ320" i="5"/>
  <c r="CQ336" i="5"/>
  <c r="CQ352" i="5"/>
  <c r="CQ368" i="5"/>
  <c r="CQ384" i="5"/>
  <c r="CQ400" i="5"/>
  <c r="CQ416" i="5"/>
  <c r="CQ432" i="5"/>
  <c r="CQ448" i="5"/>
  <c r="CQ464" i="5"/>
  <c r="CQ480" i="5"/>
  <c r="CQ496" i="5"/>
  <c r="CQ512" i="5"/>
  <c r="CQ528" i="5"/>
  <c r="CQ160" i="5"/>
  <c r="CQ657" i="5"/>
  <c r="CQ641" i="5"/>
  <c r="CQ625" i="5"/>
  <c r="CQ609" i="5"/>
  <c r="CQ593" i="5"/>
  <c r="CQ577" i="5"/>
  <c r="CQ561" i="5"/>
  <c r="CQ545" i="5"/>
  <c r="CQ529" i="5"/>
  <c r="CQ497" i="5"/>
  <c r="CQ433" i="5"/>
  <c r="CQ369" i="5"/>
  <c r="CQ305" i="5"/>
  <c r="CQ241" i="5"/>
  <c r="CQ354" i="5"/>
  <c r="CQ418" i="5"/>
  <c r="CQ482" i="5"/>
  <c r="CQ235" i="5"/>
  <c r="CQ299" i="5"/>
  <c r="CQ351" i="5"/>
  <c r="CQ383" i="5"/>
  <c r="CQ403" i="5"/>
  <c r="CQ419" i="5"/>
  <c r="CQ435" i="5"/>
  <c r="CQ451" i="5"/>
  <c r="CQ467" i="5"/>
  <c r="CQ483" i="5"/>
  <c r="CQ499" i="5"/>
  <c r="CQ515" i="5"/>
  <c r="CQ196" i="5"/>
  <c r="CQ212" i="5"/>
  <c r="CQ228" i="5"/>
  <c r="CQ244" i="5"/>
  <c r="CQ260" i="5"/>
  <c r="CQ276" i="5"/>
  <c r="CQ292" i="5"/>
  <c r="CQ308" i="5"/>
  <c r="CQ324" i="5"/>
  <c r="CQ340" i="5"/>
  <c r="CQ356" i="5"/>
  <c r="CQ372" i="5"/>
  <c r="CQ388" i="5"/>
  <c r="CQ404" i="5"/>
  <c r="CQ420" i="5"/>
  <c r="CQ436" i="5"/>
  <c r="CQ452" i="5"/>
  <c r="CQ468" i="5"/>
  <c r="CQ484" i="5"/>
  <c r="CQ500" i="5"/>
  <c r="CQ516" i="5"/>
  <c r="CQ180" i="5"/>
  <c r="CQ152" i="5"/>
  <c r="CQ653" i="5"/>
  <c r="CQ637" i="5"/>
  <c r="CQ621" i="5"/>
  <c r="CQ605" i="5"/>
  <c r="CQ589" i="5"/>
  <c r="CQ573" i="5"/>
  <c r="CQ557" i="5"/>
  <c r="CQ541" i="5"/>
  <c r="CQ522" i="5"/>
  <c r="CQ481" i="5"/>
  <c r="CQ417" i="5"/>
  <c r="CQ353" i="5"/>
  <c r="CQ289" i="5"/>
  <c r="CQ225" i="5"/>
  <c r="CQ514" i="5"/>
  <c r="CQ401" i="5"/>
  <c r="CQ273" i="5"/>
  <c r="CQ257" i="5"/>
  <c r="AD70" i="5" l="1"/>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72" i="5"/>
  <c r="Z70" i="5"/>
  <c r="V70" i="5"/>
  <c r="H32" i="4" l="1"/>
  <c r="I32" i="4"/>
  <c r="K32" i="4"/>
  <c r="H33" i="4"/>
  <c r="I33" i="4"/>
  <c r="J33" i="4"/>
  <c r="K33" i="4"/>
  <c r="H34" i="4"/>
  <c r="I34" i="4"/>
  <c r="J34" i="4"/>
  <c r="K34" i="4"/>
  <c r="H35" i="4"/>
  <c r="I35" i="4"/>
  <c r="J35" i="4"/>
  <c r="K35" i="4"/>
  <c r="H36" i="4"/>
  <c r="I36" i="4"/>
  <c r="J36" i="4"/>
  <c r="K36" i="4"/>
  <c r="H37" i="4"/>
  <c r="I37" i="4"/>
  <c r="J37" i="4"/>
  <c r="K37" i="4"/>
  <c r="H38" i="4"/>
  <c r="I38" i="4"/>
  <c r="J38" i="4"/>
  <c r="K38" i="4"/>
  <c r="H39" i="4"/>
  <c r="I39" i="4"/>
  <c r="J39" i="4"/>
  <c r="K39" i="4"/>
  <c r="H40" i="4"/>
  <c r="I40" i="4"/>
  <c r="J40" i="4"/>
  <c r="K40" i="4"/>
  <c r="H41" i="4"/>
  <c r="I41" i="4"/>
  <c r="J41" i="4"/>
  <c r="K41" i="4"/>
  <c r="H42" i="4"/>
  <c r="I42" i="4"/>
  <c r="J42" i="4"/>
  <c r="K42" i="4"/>
  <c r="H43" i="4"/>
  <c r="I43" i="4"/>
  <c r="J43" i="4"/>
  <c r="K43" i="4"/>
  <c r="H44" i="4"/>
  <c r="I44" i="4"/>
  <c r="J44" i="4"/>
  <c r="K44" i="4"/>
  <c r="H45" i="4"/>
  <c r="I45" i="4"/>
  <c r="J45" i="4"/>
  <c r="K45" i="4"/>
  <c r="H46" i="4"/>
  <c r="I46" i="4"/>
  <c r="J46" i="4"/>
  <c r="K46" i="4"/>
  <c r="H47" i="4"/>
  <c r="I47" i="4"/>
  <c r="J47" i="4"/>
  <c r="K47" i="4"/>
  <c r="H48" i="4"/>
  <c r="I48" i="4"/>
  <c r="J48" i="4"/>
  <c r="K48" i="4"/>
  <c r="H49" i="4"/>
  <c r="I49" i="4"/>
  <c r="J49" i="4"/>
  <c r="K49" i="4"/>
  <c r="H50" i="4"/>
  <c r="I50" i="4"/>
  <c r="J50" i="4"/>
  <c r="K50" i="4"/>
  <c r="H51" i="4"/>
  <c r="I51" i="4"/>
  <c r="J51" i="4"/>
  <c r="K51" i="4"/>
  <c r="H52" i="4"/>
  <c r="I52" i="4"/>
  <c r="J52" i="4"/>
  <c r="K52" i="4"/>
  <c r="H53" i="4"/>
  <c r="I53" i="4"/>
  <c r="J53" i="4"/>
  <c r="K53" i="4"/>
  <c r="H54" i="4"/>
  <c r="I54" i="4"/>
  <c r="J54" i="4"/>
  <c r="K54" i="4"/>
  <c r="H55" i="4"/>
  <c r="I55" i="4"/>
  <c r="J55" i="4"/>
  <c r="K55" i="4"/>
  <c r="H56" i="4"/>
  <c r="I56" i="4"/>
  <c r="J56" i="4"/>
  <c r="K56" i="4"/>
  <c r="H57" i="4"/>
  <c r="I57" i="4"/>
  <c r="J57" i="4"/>
  <c r="K57" i="4"/>
  <c r="H58" i="4"/>
  <c r="I58" i="4"/>
  <c r="J58" i="4"/>
  <c r="K58" i="4"/>
  <c r="H59" i="4"/>
  <c r="I59" i="4"/>
  <c r="J59" i="4"/>
  <c r="K59" i="4"/>
  <c r="H60" i="4"/>
  <c r="I60" i="4"/>
  <c r="J60" i="4"/>
  <c r="K60" i="4"/>
  <c r="H61" i="4"/>
  <c r="I61" i="4"/>
  <c r="J61" i="4"/>
  <c r="K61" i="4"/>
  <c r="H62" i="4"/>
  <c r="I62" i="4"/>
  <c r="J62" i="4"/>
  <c r="K62" i="4"/>
  <c r="H63" i="4"/>
  <c r="I63" i="4"/>
  <c r="J63" i="4"/>
  <c r="K63" i="4"/>
  <c r="H64" i="4"/>
  <c r="I64" i="4"/>
  <c r="J64" i="4"/>
  <c r="K64" i="4"/>
  <c r="H65" i="4"/>
  <c r="I65" i="4"/>
  <c r="J65" i="4"/>
  <c r="K65" i="4"/>
  <c r="H66" i="4"/>
  <c r="I66" i="4"/>
  <c r="J66" i="4"/>
  <c r="K66" i="4"/>
  <c r="H67" i="4"/>
  <c r="I67" i="4"/>
  <c r="J67" i="4"/>
  <c r="K67" i="4"/>
  <c r="H68" i="4"/>
  <c r="I68" i="4"/>
  <c r="J68" i="4"/>
  <c r="K68" i="4"/>
  <c r="H69" i="4"/>
  <c r="I69" i="4"/>
  <c r="J69" i="4"/>
  <c r="K69" i="4"/>
  <c r="H70" i="4"/>
  <c r="I70" i="4"/>
  <c r="J70" i="4"/>
  <c r="K70" i="4"/>
  <c r="H71" i="4"/>
  <c r="I71" i="4"/>
  <c r="J71" i="4"/>
  <c r="K71" i="4"/>
  <c r="H72" i="4"/>
  <c r="I72" i="4"/>
  <c r="J72" i="4"/>
  <c r="K72" i="4"/>
  <c r="H73" i="4"/>
  <c r="I73" i="4"/>
  <c r="J73" i="4"/>
  <c r="K73" i="4"/>
  <c r="H74" i="4"/>
  <c r="I74" i="4"/>
  <c r="J74" i="4"/>
  <c r="K74" i="4"/>
  <c r="H75" i="4"/>
  <c r="I75" i="4"/>
  <c r="J75" i="4"/>
  <c r="K75" i="4"/>
  <c r="H76" i="4"/>
  <c r="I76" i="4"/>
  <c r="J76" i="4"/>
  <c r="K76" i="4"/>
  <c r="H77" i="4"/>
  <c r="I77" i="4"/>
  <c r="J77" i="4"/>
  <c r="K77" i="4"/>
  <c r="H78" i="4"/>
  <c r="I78" i="4"/>
  <c r="J78" i="4"/>
  <c r="K78" i="4"/>
  <c r="H79" i="4"/>
  <c r="I79" i="4"/>
  <c r="J79" i="4"/>
  <c r="K79" i="4"/>
  <c r="H80" i="4"/>
  <c r="I80" i="4"/>
  <c r="J80" i="4"/>
  <c r="K80" i="4"/>
  <c r="K31" i="4"/>
  <c r="I31" i="4"/>
  <c r="H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31" i="4"/>
  <c r="D20" i="3"/>
  <c r="D19" i="3"/>
  <c r="D18" i="3"/>
  <c r="D17" i="3"/>
  <c r="D16" i="3"/>
  <c r="D15" i="3"/>
  <c r="D13" i="3"/>
  <c r="D12" i="3"/>
  <c r="D11" i="3"/>
  <c r="D10" i="3"/>
  <c r="CY661" i="5"/>
  <c r="CY660" i="5"/>
  <c r="CY659" i="5"/>
  <c r="CY658" i="5"/>
  <c r="CY657" i="5"/>
  <c r="CY656" i="5"/>
  <c r="CY655" i="5"/>
  <c r="CZ654" i="5"/>
  <c r="CY653" i="5"/>
  <c r="CT653" i="5"/>
  <c r="CZ652" i="5"/>
  <c r="CY651" i="5"/>
  <c r="CY650" i="5"/>
  <c r="CY649" i="5"/>
  <c r="DC648" i="5"/>
  <c r="CX648" i="5"/>
  <c r="CY647" i="5"/>
  <c r="CY646" i="5"/>
  <c r="CY645" i="5"/>
  <c r="CZ644" i="5"/>
  <c r="CY644" i="5"/>
  <c r="CZ643" i="5"/>
  <c r="CY642" i="5"/>
  <c r="CY641" i="5"/>
  <c r="CY640" i="5"/>
  <c r="CZ639" i="5"/>
  <c r="CY638" i="5"/>
  <c r="CT638" i="5"/>
  <c r="CZ637" i="5"/>
  <c r="CY636" i="5"/>
  <c r="CZ635" i="5"/>
  <c r="CY634" i="5"/>
  <c r="CY633" i="5"/>
  <c r="CZ632" i="5"/>
  <c r="CY631" i="5"/>
  <c r="CV631" i="5"/>
  <c r="CY630" i="5"/>
  <c r="CZ629" i="5"/>
  <c r="CY628" i="5"/>
  <c r="CT628" i="5"/>
  <c r="DC627" i="5"/>
  <c r="CX627" i="5"/>
  <c r="CZ626" i="5"/>
  <c r="CY625" i="5"/>
  <c r="CY624" i="5"/>
  <c r="CZ623" i="5"/>
  <c r="CY622" i="5"/>
  <c r="CY621" i="5"/>
  <c r="CV621" i="5"/>
  <c r="CZ620" i="5"/>
  <c r="CY619" i="5"/>
  <c r="CV619" i="5"/>
  <c r="CY618" i="5"/>
  <c r="CY617" i="5"/>
  <c r="CY616" i="5"/>
  <c r="CZ615" i="5"/>
  <c r="CY614" i="5"/>
  <c r="CT614" i="5"/>
  <c r="CY613" i="5"/>
  <c r="CY612" i="5"/>
  <c r="CY611" i="5"/>
  <c r="CY610" i="5"/>
  <c r="CY609" i="5"/>
  <c r="CZ608" i="5"/>
  <c r="CY607" i="5"/>
  <c r="CY606" i="5"/>
  <c r="CY605" i="5"/>
  <c r="CY604" i="5"/>
  <c r="CY603" i="5"/>
  <c r="CZ602" i="5"/>
  <c r="CY601" i="5"/>
  <c r="CT601" i="5"/>
  <c r="CY600" i="5"/>
  <c r="CY599" i="5"/>
  <c r="CZ598" i="5"/>
  <c r="CY597" i="5"/>
  <c r="CT597" i="5"/>
  <c r="CY596" i="5"/>
  <c r="CZ595" i="5"/>
  <c r="CY594" i="5"/>
  <c r="CV594" i="5"/>
  <c r="CZ593" i="5"/>
  <c r="CY592" i="5"/>
  <c r="CV592" i="5"/>
  <c r="CT592" i="5"/>
  <c r="CY591" i="5"/>
  <c r="CY590" i="5"/>
  <c r="CY589" i="5"/>
  <c r="CY588" i="5"/>
  <c r="CZ587" i="5"/>
  <c r="CY586" i="5"/>
  <c r="CT586" i="5"/>
  <c r="CY585" i="5"/>
  <c r="CY584" i="5"/>
  <c r="CZ583" i="5"/>
  <c r="CY582" i="5"/>
  <c r="CT582" i="5"/>
  <c r="CY581" i="5"/>
  <c r="CY580" i="5"/>
  <c r="CY579" i="5"/>
  <c r="CY578" i="5"/>
  <c r="CZ577" i="5"/>
  <c r="CY576" i="5"/>
  <c r="CT576" i="5"/>
  <c r="CY575" i="5"/>
  <c r="CY574" i="5"/>
  <c r="CZ573" i="5"/>
  <c r="CY572" i="5"/>
  <c r="CV572" i="5"/>
  <c r="CT572" i="5"/>
  <c r="CZ571" i="5"/>
  <c r="CX571" i="5"/>
  <c r="CY570" i="5"/>
  <c r="CZ569" i="5"/>
  <c r="CX569" i="5"/>
  <c r="CY568" i="5"/>
  <c r="CZ567" i="5"/>
  <c r="CX567" i="5"/>
  <c r="CY566" i="5"/>
  <c r="CZ565" i="5"/>
  <c r="CX565" i="5"/>
  <c r="CY564" i="5"/>
  <c r="CV564" i="5"/>
  <c r="CT564" i="5"/>
  <c r="CY563" i="5"/>
  <c r="CY562" i="5"/>
  <c r="CY561" i="5"/>
  <c r="CZ560" i="5"/>
  <c r="CY559" i="5"/>
  <c r="CV559" i="5"/>
  <c r="CZ558" i="5"/>
  <c r="CY557" i="5"/>
  <c r="CV557" i="5"/>
  <c r="CZ556" i="5"/>
  <c r="CY555" i="5"/>
  <c r="CV555" i="5"/>
  <c r="CY554" i="5"/>
  <c r="CZ553" i="5"/>
  <c r="CY552" i="5"/>
  <c r="CV552" i="5"/>
  <c r="CT552" i="5"/>
  <c r="CZ551" i="5"/>
  <c r="CY550" i="5"/>
  <c r="CV550" i="5"/>
  <c r="CY549" i="5"/>
  <c r="CY548" i="5"/>
  <c r="CY547" i="5"/>
  <c r="CY546" i="5"/>
  <c r="CY545" i="5"/>
  <c r="CZ544" i="5"/>
  <c r="CY543" i="5"/>
  <c r="CT543" i="5"/>
  <c r="CY542" i="5"/>
  <c r="CY541" i="5"/>
  <c r="CY540" i="5"/>
  <c r="CY539" i="5"/>
  <c r="CY538" i="5"/>
  <c r="DC537" i="5"/>
  <c r="CX537" i="5"/>
  <c r="CY536" i="5"/>
  <c r="CY535" i="5"/>
  <c r="DC534" i="5"/>
  <c r="CX534" i="5"/>
  <c r="DC533" i="5"/>
  <c r="CX533" i="5"/>
  <c r="DC532" i="5"/>
  <c r="CX532" i="5"/>
  <c r="CZ531" i="5"/>
  <c r="CY530" i="5"/>
  <c r="CY529" i="5"/>
  <c r="CY528" i="5"/>
  <c r="CY527" i="5"/>
  <c r="CY526" i="5"/>
  <c r="CY525" i="5"/>
  <c r="CY524" i="5"/>
  <c r="CY523" i="5"/>
  <c r="CZ522" i="5"/>
  <c r="CY521" i="5"/>
  <c r="CT521" i="5"/>
  <c r="CY520" i="5"/>
  <c r="DC519" i="5"/>
  <c r="CX519" i="5"/>
  <c r="DC518" i="5"/>
  <c r="CX518" i="5"/>
  <c r="DC517" i="5"/>
  <c r="CX517" i="5"/>
  <c r="DC516" i="5"/>
  <c r="CX516" i="5"/>
  <c r="DC515" i="5"/>
  <c r="CX515" i="5"/>
  <c r="DC514" i="5"/>
  <c r="CX514" i="5"/>
  <c r="DC513" i="5"/>
  <c r="CX513" i="5"/>
  <c r="DC512" i="5"/>
  <c r="CX512" i="5"/>
  <c r="DC511" i="5"/>
  <c r="CX511" i="5"/>
  <c r="DC510" i="5"/>
  <c r="CX510" i="5"/>
  <c r="DC509" i="5"/>
  <c r="CX509" i="5"/>
  <c r="DC508" i="5"/>
  <c r="CX508" i="5"/>
  <c r="CY507" i="5"/>
  <c r="CY506" i="5"/>
  <c r="CZ505" i="5"/>
  <c r="CX505" i="5"/>
  <c r="CY504" i="5"/>
  <c r="CZ503" i="5"/>
  <c r="CX503" i="5"/>
  <c r="CY502" i="5"/>
  <c r="CT502" i="5"/>
  <c r="CZ501" i="5"/>
  <c r="CX501" i="5"/>
  <c r="CY500" i="5"/>
  <c r="CZ499" i="5"/>
  <c r="CY499" i="5"/>
  <c r="CT499" i="5"/>
  <c r="CY498" i="5"/>
  <c r="CY497" i="5"/>
  <c r="CZ496" i="5"/>
  <c r="CY495" i="5"/>
  <c r="CT495" i="5"/>
  <c r="CY494" i="5"/>
  <c r="CY493" i="5"/>
  <c r="CZ492" i="5"/>
  <c r="CY491" i="5"/>
  <c r="CY490" i="5"/>
  <c r="CY489" i="5"/>
  <c r="CY488" i="5"/>
  <c r="CZ487" i="5"/>
  <c r="CY486" i="5"/>
  <c r="CT486" i="5"/>
  <c r="CY485" i="5"/>
  <c r="CZ484" i="5"/>
  <c r="CY483" i="5"/>
  <c r="CV483" i="5"/>
  <c r="CT483" i="5"/>
  <c r="CZ482" i="5"/>
  <c r="CY481" i="5"/>
  <c r="CZ480" i="5"/>
  <c r="CY480" i="5"/>
  <c r="CX480" i="5"/>
  <c r="CZ479" i="5"/>
  <c r="CX479" i="5"/>
  <c r="CY478" i="5"/>
  <c r="CT478" i="5"/>
  <c r="CZ477" i="5"/>
  <c r="CX477" i="5"/>
  <c r="CY476" i="5"/>
  <c r="CY475" i="5"/>
  <c r="CY474" i="5"/>
  <c r="CY473" i="5"/>
  <c r="CZ472" i="5"/>
  <c r="CY471" i="5"/>
  <c r="CT471" i="5"/>
  <c r="CZ470" i="5"/>
  <c r="CY469" i="5"/>
  <c r="DC468" i="5"/>
  <c r="CX468" i="5"/>
  <c r="CY467" i="5"/>
  <c r="CZ466" i="5"/>
  <c r="CY465" i="5"/>
  <c r="CT465" i="5"/>
  <c r="CY464" i="5"/>
  <c r="DC463" i="5"/>
  <c r="CX463" i="5"/>
  <c r="CY462" i="5"/>
  <c r="CZ461" i="5"/>
  <c r="CY460" i="5"/>
  <c r="CZ459" i="5"/>
  <c r="CY458" i="5"/>
  <c r="CY457" i="5"/>
  <c r="CV457" i="5"/>
  <c r="CZ456" i="5"/>
  <c r="CY455" i="5"/>
  <c r="CV455" i="5"/>
  <c r="CZ454" i="5"/>
  <c r="CY453" i="5"/>
  <c r="CT453" i="5"/>
  <c r="CY452" i="5"/>
  <c r="CY451" i="5"/>
  <c r="CY450" i="5"/>
  <c r="CY449" i="5"/>
  <c r="CZ448" i="5"/>
  <c r="CY447" i="5"/>
  <c r="CZ446" i="5"/>
  <c r="CY445" i="5"/>
  <c r="CV445" i="5"/>
  <c r="CZ444" i="5"/>
  <c r="CY443" i="5"/>
  <c r="CV443" i="5"/>
  <c r="CT443" i="5"/>
  <c r="CY442" i="5"/>
  <c r="CZ441" i="5"/>
  <c r="CY440" i="5"/>
  <c r="CV440" i="5"/>
  <c r="CZ439" i="5"/>
  <c r="CY438" i="5"/>
  <c r="CV438" i="5"/>
  <c r="CZ437" i="5"/>
  <c r="CY436" i="5"/>
  <c r="CV436" i="5"/>
  <c r="CZ435" i="5"/>
  <c r="CY434" i="5"/>
  <c r="CZ433" i="5"/>
  <c r="CY432" i="5"/>
  <c r="CV432" i="5"/>
  <c r="CZ431" i="5"/>
  <c r="CY431" i="5"/>
  <c r="CV431" i="5"/>
  <c r="CZ430" i="5"/>
  <c r="CY429" i="5"/>
  <c r="CV429" i="5"/>
  <c r="CZ428" i="5"/>
  <c r="CY427" i="5"/>
  <c r="CV427" i="5"/>
  <c r="CT427" i="5"/>
  <c r="CZ426" i="5"/>
  <c r="CY425" i="5"/>
  <c r="CV425" i="5"/>
  <c r="CZ424" i="5"/>
  <c r="CY423" i="5"/>
  <c r="CV423" i="5"/>
  <c r="CZ422" i="5"/>
  <c r="CY421" i="5"/>
  <c r="CT421" i="5"/>
  <c r="CY420" i="5"/>
  <c r="CY419" i="5"/>
  <c r="CY418" i="5"/>
  <c r="CY417" i="5"/>
  <c r="CY416" i="5"/>
  <c r="CZ415" i="5"/>
  <c r="CY415" i="5"/>
  <c r="CY414" i="5"/>
  <c r="CY413" i="5"/>
  <c r="CV413" i="5"/>
  <c r="CZ412" i="5"/>
  <c r="CY411" i="5"/>
  <c r="DC410" i="5"/>
  <c r="DC409" i="5"/>
  <c r="CX409" i="5"/>
  <c r="CZ408" i="5"/>
  <c r="CY407" i="5"/>
  <c r="CV407" i="5"/>
  <c r="CZ406" i="5"/>
  <c r="CY405" i="5"/>
  <c r="CV405" i="5"/>
  <c r="CY404" i="5"/>
  <c r="CZ403" i="5"/>
  <c r="CY402" i="5"/>
  <c r="CV402" i="5"/>
  <c r="CT402" i="5"/>
  <c r="CY401" i="5"/>
  <c r="CZ400" i="5"/>
  <c r="CY399" i="5"/>
  <c r="CT399" i="5"/>
  <c r="CY398" i="5"/>
  <c r="CY397" i="5"/>
  <c r="CZ396" i="5"/>
  <c r="CY395" i="5"/>
  <c r="CT395" i="5"/>
  <c r="CZ394" i="5"/>
  <c r="CY393" i="5"/>
  <c r="CZ392" i="5"/>
  <c r="CY391" i="5"/>
  <c r="CZ390" i="5"/>
  <c r="CY389" i="5"/>
  <c r="CZ388" i="5"/>
  <c r="CY387" i="5"/>
  <c r="CR387" i="5"/>
  <c r="CZ386" i="5"/>
  <c r="CY385" i="5"/>
  <c r="CZ384" i="5"/>
  <c r="CY383" i="5"/>
  <c r="CZ382" i="5"/>
  <c r="CY381" i="5"/>
  <c r="CZ380" i="5"/>
  <c r="CY379" i="5"/>
  <c r="CZ378" i="5"/>
  <c r="CY377" i="5"/>
  <c r="CR377" i="5"/>
  <c r="CZ376" i="5"/>
  <c r="CY375" i="5"/>
  <c r="CZ374" i="5"/>
  <c r="CY373" i="5"/>
  <c r="CR373" i="5"/>
  <c r="CZ372" i="5"/>
  <c r="CY371" i="5"/>
  <c r="CZ370" i="5"/>
  <c r="CY369" i="5"/>
  <c r="CR369" i="5"/>
  <c r="CZ368" i="5"/>
  <c r="CY367" i="5"/>
  <c r="CZ366" i="5"/>
  <c r="CY365" i="5"/>
  <c r="CR365" i="5"/>
  <c r="CZ364" i="5"/>
  <c r="CY363" i="5"/>
  <c r="CZ362" i="5"/>
  <c r="CY361" i="5"/>
  <c r="CZ360" i="5"/>
  <c r="CY359" i="5"/>
  <c r="CZ358" i="5"/>
  <c r="CY357" i="5"/>
  <c r="CZ356" i="5"/>
  <c r="CY355" i="5"/>
  <c r="CZ354" i="5"/>
  <c r="CY353" i="5"/>
  <c r="CZ352" i="5"/>
  <c r="CY351" i="5"/>
  <c r="CZ350" i="5"/>
  <c r="CY349" i="5"/>
  <c r="CR349" i="5"/>
  <c r="CZ348" i="5"/>
  <c r="CY347" i="5"/>
  <c r="CZ346" i="5"/>
  <c r="CY345" i="5"/>
  <c r="CZ344" i="5"/>
  <c r="CY343" i="5"/>
  <c r="CZ342" i="5"/>
  <c r="CY341" i="5"/>
  <c r="CZ340" i="5"/>
  <c r="CY339" i="5"/>
  <c r="CR339" i="5"/>
  <c r="CZ338" i="5"/>
  <c r="CY337" i="5"/>
  <c r="CZ336" i="5"/>
  <c r="CY335" i="5"/>
  <c r="CZ334" i="5"/>
  <c r="CY333" i="5"/>
  <c r="CZ332" i="5"/>
  <c r="CY331" i="5"/>
  <c r="CZ330" i="5"/>
  <c r="CY329" i="5"/>
  <c r="CR329" i="5"/>
  <c r="CZ328" i="5"/>
  <c r="CY327" i="5"/>
  <c r="CZ326" i="5"/>
  <c r="CY325" i="5"/>
  <c r="CZ324" i="5"/>
  <c r="CY323" i="5"/>
  <c r="CZ322" i="5"/>
  <c r="CY321" i="5"/>
  <c r="CZ320" i="5"/>
  <c r="CY319" i="5"/>
  <c r="CR319" i="5"/>
  <c r="CZ318" i="5"/>
  <c r="CY317" i="5"/>
  <c r="CZ316" i="5"/>
  <c r="CY315" i="5"/>
  <c r="CZ314" i="5"/>
  <c r="CY313" i="5"/>
  <c r="CZ312" i="5"/>
  <c r="CY311" i="5"/>
  <c r="CZ310" i="5"/>
  <c r="CY309" i="5"/>
  <c r="CZ308" i="5"/>
  <c r="CY307" i="5"/>
  <c r="CZ306" i="5"/>
  <c r="CY305" i="5"/>
  <c r="CZ304" i="5"/>
  <c r="CY303" i="5"/>
  <c r="CR303" i="5"/>
  <c r="CZ302" i="5"/>
  <c r="CY301" i="5"/>
  <c r="CR301" i="5"/>
  <c r="CZ300" i="5"/>
  <c r="CY299" i="5"/>
  <c r="CZ298" i="5"/>
  <c r="CY297" i="5"/>
  <c r="CZ296" i="5"/>
  <c r="CY295" i="5"/>
  <c r="CR295" i="5"/>
  <c r="CZ294" i="5"/>
  <c r="CY293" i="5"/>
  <c r="CZ292" i="5"/>
  <c r="CY291" i="5"/>
  <c r="CZ290" i="5"/>
  <c r="CY289" i="5"/>
  <c r="CR289" i="5"/>
  <c r="CZ288" i="5"/>
  <c r="CY287" i="5"/>
  <c r="CZ286" i="5"/>
  <c r="CY285" i="5"/>
  <c r="CZ284" i="5"/>
  <c r="CY283" i="5"/>
  <c r="CZ282" i="5"/>
  <c r="CY281" i="5"/>
  <c r="CZ280" i="5"/>
  <c r="CY279" i="5"/>
  <c r="CZ278" i="5"/>
  <c r="CY277" i="5"/>
  <c r="CZ276" i="5"/>
  <c r="CY275" i="5"/>
  <c r="CZ274" i="5"/>
  <c r="CY273" i="5"/>
  <c r="CZ272" i="5"/>
  <c r="CY271" i="5"/>
  <c r="CR271" i="5"/>
  <c r="CZ270" i="5"/>
  <c r="CY269" i="5"/>
  <c r="CZ268" i="5"/>
  <c r="CY267" i="5"/>
  <c r="CZ266" i="5"/>
  <c r="CY265" i="5"/>
  <c r="CZ264" i="5"/>
  <c r="CY263" i="5"/>
  <c r="CZ260" i="5"/>
  <c r="CY259" i="5"/>
  <c r="CZ258" i="5"/>
  <c r="CY257" i="5"/>
  <c r="CZ256" i="5"/>
  <c r="CY255" i="5"/>
  <c r="CZ254" i="5"/>
  <c r="CY253" i="5"/>
  <c r="CZ252" i="5"/>
  <c r="CY251" i="5"/>
  <c r="CZ250" i="5"/>
  <c r="CY249" i="5"/>
  <c r="CZ248" i="5"/>
  <c r="CY247" i="5"/>
  <c r="CZ246" i="5"/>
  <c r="CY245" i="5"/>
  <c r="CZ244" i="5"/>
  <c r="CY243" i="5"/>
  <c r="CZ242" i="5"/>
  <c r="CY241" i="5"/>
  <c r="CR241" i="5"/>
  <c r="CZ240" i="5"/>
  <c r="CY239" i="5"/>
  <c r="CZ238" i="5"/>
  <c r="CY237" i="5"/>
  <c r="CZ236" i="5"/>
  <c r="CY235" i="5"/>
  <c r="CZ234" i="5"/>
  <c r="CY233" i="5"/>
  <c r="CR233" i="5"/>
  <c r="CZ232" i="5"/>
  <c r="CY231" i="5"/>
  <c r="CZ230" i="5"/>
  <c r="CY229" i="5"/>
  <c r="CZ228" i="5"/>
  <c r="CY227" i="5"/>
  <c r="CZ226" i="5"/>
  <c r="CY225" i="5"/>
  <c r="CZ224" i="5"/>
  <c r="CY223" i="5"/>
  <c r="CZ222" i="5"/>
  <c r="CY221" i="5"/>
  <c r="CZ220" i="5"/>
  <c r="CY219" i="5"/>
  <c r="CZ218" i="5"/>
  <c r="CY217" i="5"/>
  <c r="CZ216" i="5"/>
  <c r="CY215" i="5"/>
  <c r="CZ214" i="5"/>
  <c r="CH214" i="5" s="1"/>
  <c r="CY213" i="5"/>
  <c r="CR213" i="5"/>
  <c r="CZ212" i="5"/>
  <c r="CY211" i="5"/>
  <c r="CZ210" i="5"/>
  <c r="CY209" i="5"/>
  <c r="CZ207" i="5"/>
  <c r="CY206" i="5"/>
  <c r="CZ205" i="5"/>
  <c r="CY204" i="5"/>
  <c r="CZ203" i="5"/>
  <c r="CY202" i="5"/>
  <c r="CZ201" i="5"/>
  <c r="CY200" i="5"/>
  <c r="CZ197" i="5"/>
  <c r="CY196" i="5"/>
  <c r="CZ193" i="5"/>
  <c r="CY192" i="5"/>
  <c r="CZ189" i="5"/>
  <c r="CY188" i="5"/>
  <c r="CR188" i="5"/>
  <c r="CZ187" i="5"/>
  <c r="CY186" i="5"/>
  <c r="CZ185" i="5"/>
  <c r="CY184" i="5"/>
  <c r="CZ183" i="5"/>
  <c r="CY182" i="5"/>
  <c r="CR182" i="5"/>
  <c r="CZ181" i="5"/>
  <c r="CY180" i="5"/>
  <c r="CZ179" i="5"/>
  <c r="CY178" i="5"/>
  <c r="CZ177" i="5"/>
  <c r="CY176" i="5"/>
  <c r="CZ175" i="5"/>
  <c r="CY174" i="5"/>
  <c r="CZ173" i="5"/>
  <c r="CY172" i="5"/>
  <c r="CZ171" i="5"/>
  <c r="CY170" i="5"/>
  <c r="CZ169" i="5"/>
  <c r="CY168" i="5"/>
  <c r="CZ167" i="5"/>
  <c r="CY166" i="5"/>
  <c r="CZ165" i="5"/>
  <c r="CY164" i="5"/>
  <c r="CZ163" i="5"/>
  <c r="CY162" i="5"/>
  <c r="CZ161" i="5"/>
  <c r="CY160" i="5"/>
  <c r="CZ159" i="5"/>
  <c r="CY158" i="5"/>
  <c r="CZ157" i="5"/>
  <c r="CY156" i="5"/>
  <c r="CZ155" i="5"/>
  <c r="CY154" i="5"/>
  <c r="CZ153" i="5"/>
  <c r="CY152" i="5"/>
  <c r="CZ151" i="5"/>
  <c r="CY150" i="5"/>
  <c r="CZ149" i="5"/>
  <c r="CY148" i="5"/>
  <c r="CZ147" i="5"/>
  <c r="CY146" i="5"/>
  <c r="CZ145" i="5"/>
  <c r="CY144" i="5"/>
  <c r="CZ143" i="5"/>
  <c r="CY142" i="5"/>
  <c r="CH165" i="5"/>
  <c r="CZ141" i="5"/>
  <c r="CY140" i="5"/>
  <c r="CR140" i="5"/>
  <c r="CO139" i="5"/>
  <c r="CN139" i="5"/>
  <c r="CM139" i="5"/>
  <c r="CL139" i="5"/>
  <c r="CK139" i="5"/>
  <c r="CJ139" i="5"/>
  <c r="CI139" i="5"/>
  <c r="CY121" i="5"/>
  <c r="DA121" i="5" s="1"/>
  <c r="DC121" i="5" s="1"/>
  <c r="DE121" i="5" s="1"/>
  <c r="CX121" i="5"/>
  <c r="CZ121" i="5" s="1"/>
  <c r="DB121" i="5" s="1"/>
  <c r="DD121" i="5" s="1"/>
  <c r="DF121" i="5" s="1"/>
  <c r="CW121" i="5"/>
  <c r="CO121" i="5"/>
  <c r="CN121" i="5"/>
  <c r="CM121" i="5"/>
  <c r="CL121" i="5"/>
  <c r="CK121" i="5"/>
  <c r="CJ121" i="5"/>
  <c r="CI121" i="5"/>
  <c r="CH121" i="5"/>
  <c r="CG121" i="5"/>
  <c r="CF121" i="5"/>
  <c r="BA121" i="5"/>
  <c r="CT121" i="5" s="1"/>
  <c r="AX121" i="5"/>
  <c r="CS121" i="5" s="1"/>
  <c r="AU121" i="5"/>
  <c r="CR121" i="5" s="1"/>
  <c r="AR121" i="5"/>
  <c r="CQ121" i="5" s="1"/>
  <c r="AO121" i="5"/>
  <c r="CP121" i="5" s="1"/>
  <c r="CY120" i="5"/>
  <c r="DA120" i="5" s="1"/>
  <c r="DC120" i="5" s="1"/>
  <c r="DE120" i="5" s="1"/>
  <c r="CX120" i="5"/>
  <c r="CZ120" i="5" s="1"/>
  <c r="DB120" i="5" s="1"/>
  <c r="DD120" i="5" s="1"/>
  <c r="DF120" i="5" s="1"/>
  <c r="CW120" i="5"/>
  <c r="CO120" i="5"/>
  <c r="CN120" i="5"/>
  <c r="CM120" i="5"/>
  <c r="CL120" i="5"/>
  <c r="CK120" i="5"/>
  <c r="CJ120" i="5"/>
  <c r="CI120" i="5"/>
  <c r="CH120" i="5"/>
  <c r="CG120" i="5"/>
  <c r="CF120" i="5"/>
  <c r="BA120" i="5"/>
  <c r="CT120" i="5" s="1"/>
  <c r="AX120" i="5"/>
  <c r="CS120" i="5" s="1"/>
  <c r="AU120" i="5"/>
  <c r="CR120" i="5" s="1"/>
  <c r="AR120" i="5"/>
  <c r="CQ120" i="5" s="1"/>
  <c r="AO120" i="5"/>
  <c r="CP120" i="5" s="1"/>
  <c r="CY119" i="5"/>
  <c r="DA119" i="5" s="1"/>
  <c r="DC119" i="5" s="1"/>
  <c r="DE119" i="5" s="1"/>
  <c r="CX119" i="5"/>
  <c r="CZ119" i="5" s="1"/>
  <c r="DB119" i="5" s="1"/>
  <c r="DD119" i="5" s="1"/>
  <c r="DF119" i="5" s="1"/>
  <c r="CW119" i="5"/>
  <c r="CO119" i="5"/>
  <c r="CN119" i="5"/>
  <c r="CM119" i="5"/>
  <c r="CL119" i="5"/>
  <c r="CK119" i="5"/>
  <c r="CJ119" i="5"/>
  <c r="CI119" i="5"/>
  <c r="CH119" i="5"/>
  <c r="CG119" i="5"/>
  <c r="CF119" i="5"/>
  <c r="BA119" i="5"/>
  <c r="CT119" i="5" s="1"/>
  <c r="AX119" i="5"/>
  <c r="CS119" i="5" s="1"/>
  <c r="AU119" i="5"/>
  <c r="CR119" i="5" s="1"/>
  <c r="AR119" i="5"/>
  <c r="CQ119" i="5" s="1"/>
  <c r="AO119" i="5"/>
  <c r="CP119" i="5" s="1"/>
  <c r="CY118" i="5"/>
  <c r="DA118" i="5" s="1"/>
  <c r="DC118" i="5" s="1"/>
  <c r="DE118" i="5" s="1"/>
  <c r="CX118" i="5"/>
  <c r="CZ118" i="5" s="1"/>
  <c r="DB118" i="5" s="1"/>
  <c r="DD118" i="5" s="1"/>
  <c r="DF118" i="5" s="1"/>
  <c r="CW118" i="5"/>
  <c r="CO118" i="5"/>
  <c r="CN118" i="5"/>
  <c r="CM118" i="5"/>
  <c r="CL118" i="5"/>
  <c r="CK118" i="5"/>
  <c r="CJ118" i="5"/>
  <c r="CI118" i="5"/>
  <c r="CH118" i="5"/>
  <c r="CG118" i="5"/>
  <c r="CF118" i="5"/>
  <c r="BA118" i="5"/>
  <c r="CT118" i="5" s="1"/>
  <c r="AX118" i="5"/>
  <c r="CS118" i="5" s="1"/>
  <c r="AU118" i="5"/>
  <c r="CR118" i="5" s="1"/>
  <c r="AR118" i="5"/>
  <c r="CQ118" i="5" s="1"/>
  <c r="AO118" i="5"/>
  <c r="CP118" i="5" s="1"/>
  <c r="CY117" i="5"/>
  <c r="DA117" i="5" s="1"/>
  <c r="DC117" i="5" s="1"/>
  <c r="DE117" i="5" s="1"/>
  <c r="CX117" i="5"/>
  <c r="CZ117" i="5" s="1"/>
  <c r="DB117" i="5" s="1"/>
  <c r="DD117" i="5" s="1"/>
  <c r="DF117" i="5" s="1"/>
  <c r="CW117" i="5"/>
  <c r="CO117" i="5"/>
  <c r="CN117" i="5"/>
  <c r="CM117" i="5"/>
  <c r="CL117" i="5"/>
  <c r="CK117" i="5"/>
  <c r="CJ117" i="5"/>
  <c r="CI117" i="5"/>
  <c r="CH117" i="5"/>
  <c r="CG117" i="5"/>
  <c r="CF117" i="5"/>
  <c r="BA117" i="5"/>
  <c r="CT117" i="5" s="1"/>
  <c r="AX117" i="5"/>
  <c r="CS117" i="5" s="1"/>
  <c r="AU117" i="5"/>
  <c r="CR117" i="5" s="1"/>
  <c r="AR117" i="5"/>
  <c r="CQ117" i="5" s="1"/>
  <c r="AO117" i="5"/>
  <c r="CP117" i="5" s="1"/>
  <c r="CY116" i="5"/>
  <c r="DA116" i="5" s="1"/>
  <c r="DC116" i="5" s="1"/>
  <c r="DE116" i="5" s="1"/>
  <c r="CX116" i="5"/>
  <c r="CZ116" i="5" s="1"/>
  <c r="DB116" i="5" s="1"/>
  <c r="DD116" i="5" s="1"/>
  <c r="DF116" i="5" s="1"/>
  <c r="CW116" i="5"/>
  <c r="CO116" i="5"/>
  <c r="CN116" i="5"/>
  <c r="CM116" i="5"/>
  <c r="CL116" i="5"/>
  <c r="CK116" i="5"/>
  <c r="CJ116" i="5"/>
  <c r="CI116" i="5"/>
  <c r="CH116" i="5"/>
  <c r="CG116" i="5"/>
  <c r="CF116" i="5"/>
  <c r="BA116" i="5"/>
  <c r="CT116" i="5" s="1"/>
  <c r="AX116" i="5"/>
  <c r="CS116" i="5" s="1"/>
  <c r="AU116" i="5"/>
  <c r="CR116" i="5" s="1"/>
  <c r="AR116" i="5"/>
  <c r="CQ116" i="5" s="1"/>
  <c r="AO116" i="5"/>
  <c r="CP116" i="5" s="1"/>
  <c r="CY115" i="5"/>
  <c r="DA115" i="5" s="1"/>
  <c r="DC115" i="5" s="1"/>
  <c r="DE115" i="5" s="1"/>
  <c r="CX115" i="5"/>
  <c r="CZ115" i="5" s="1"/>
  <c r="DB115" i="5" s="1"/>
  <c r="DD115" i="5" s="1"/>
  <c r="DF115" i="5" s="1"/>
  <c r="CW115" i="5"/>
  <c r="CO115" i="5"/>
  <c r="CN115" i="5"/>
  <c r="CM115" i="5"/>
  <c r="CL115" i="5"/>
  <c r="CK115" i="5"/>
  <c r="CJ115" i="5"/>
  <c r="CI115" i="5"/>
  <c r="CH115" i="5"/>
  <c r="CG115" i="5"/>
  <c r="CF115" i="5"/>
  <c r="BA115" i="5"/>
  <c r="CT115" i="5" s="1"/>
  <c r="AX115" i="5"/>
  <c r="CS115" i="5" s="1"/>
  <c r="AU115" i="5"/>
  <c r="CR115" i="5" s="1"/>
  <c r="AR115" i="5"/>
  <c r="CQ115" i="5" s="1"/>
  <c r="AO115" i="5"/>
  <c r="CP115" i="5" s="1"/>
  <c r="CY114" i="5"/>
  <c r="DA114" i="5" s="1"/>
  <c r="DC114" i="5" s="1"/>
  <c r="DE114" i="5" s="1"/>
  <c r="CX114" i="5"/>
  <c r="CZ114" i="5" s="1"/>
  <c r="DB114" i="5" s="1"/>
  <c r="DD114" i="5" s="1"/>
  <c r="DF114" i="5" s="1"/>
  <c r="CW114" i="5"/>
  <c r="CO114" i="5"/>
  <c r="CN114" i="5"/>
  <c r="CM114" i="5"/>
  <c r="CL114" i="5"/>
  <c r="CK114" i="5"/>
  <c r="CJ114" i="5"/>
  <c r="CI114" i="5"/>
  <c r="CH114" i="5"/>
  <c r="CG114" i="5"/>
  <c r="CF114" i="5"/>
  <c r="BA114" i="5"/>
  <c r="CT114" i="5" s="1"/>
  <c r="AX114" i="5"/>
  <c r="CS114" i="5" s="1"/>
  <c r="AU114" i="5"/>
  <c r="CR114" i="5" s="1"/>
  <c r="AR114" i="5"/>
  <c r="CQ114" i="5" s="1"/>
  <c r="AO114" i="5"/>
  <c r="CP114" i="5" s="1"/>
  <c r="CY113" i="5"/>
  <c r="DA113" i="5" s="1"/>
  <c r="DC113" i="5" s="1"/>
  <c r="DE113" i="5" s="1"/>
  <c r="CX113" i="5"/>
  <c r="CZ113" i="5" s="1"/>
  <c r="DB113" i="5" s="1"/>
  <c r="DD113" i="5" s="1"/>
  <c r="DF113" i="5" s="1"/>
  <c r="CW113" i="5"/>
  <c r="CO113" i="5"/>
  <c r="CN113" i="5"/>
  <c r="CM113" i="5"/>
  <c r="CL113" i="5"/>
  <c r="CK113" i="5"/>
  <c r="CJ113" i="5"/>
  <c r="CI113" i="5"/>
  <c r="CH113" i="5"/>
  <c r="CG113" i="5"/>
  <c r="CF113" i="5"/>
  <c r="BA113" i="5"/>
  <c r="CT113" i="5" s="1"/>
  <c r="AX113" i="5"/>
  <c r="CS113" i="5" s="1"/>
  <c r="AU113" i="5"/>
  <c r="CR113" i="5" s="1"/>
  <c r="AR113" i="5"/>
  <c r="CQ113" i="5" s="1"/>
  <c r="AO113" i="5"/>
  <c r="CP113" i="5" s="1"/>
  <c r="CY112" i="5"/>
  <c r="DA112" i="5" s="1"/>
  <c r="DC112" i="5" s="1"/>
  <c r="DE112" i="5" s="1"/>
  <c r="CX112" i="5"/>
  <c r="CZ112" i="5" s="1"/>
  <c r="DB112" i="5" s="1"/>
  <c r="DD112" i="5" s="1"/>
  <c r="DF112" i="5" s="1"/>
  <c r="CW112" i="5"/>
  <c r="CO112" i="5"/>
  <c r="CN112" i="5"/>
  <c r="CM112" i="5"/>
  <c r="CL112" i="5"/>
  <c r="CK112" i="5"/>
  <c r="CJ112" i="5"/>
  <c r="CI112" i="5"/>
  <c r="CH112" i="5"/>
  <c r="CG112" i="5"/>
  <c r="CF112" i="5"/>
  <c r="BA112" i="5"/>
  <c r="CT112" i="5" s="1"/>
  <c r="AX112" i="5"/>
  <c r="CS112" i="5" s="1"/>
  <c r="AU112" i="5"/>
  <c r="CR112" i="5" s="1"/>
  <c r="AR112" i="5"/>
  <c r="CQ112" i="5" s="1"/>
  <c r="AO112" i="5"/>
  <c r="CP112" i="5" s="1"/>
  <c r="CY111" i="5"/>
  <c r="DA111" i="5" s="1"/>
  <c r="DC111" i="5" s="1"/>
  <c r="DE111" i="5" s="1"/>
  <c r="CX111" i="5"/>
  <c r="CZ111" i="5" s="1"/>
  <c r="DB111" i="5" s="1"/>
  <c r="DD111" i="5" s="1"/>
  <c r="DF111" i="5" s="1"/>
  <c r="CW111" i="5"/>
  <c r="CO111" i="5"/>
  <c r="CN111" i="5"/>
  <c r="CM111" i="5"/>
  <c r="CL111" i="5"/>
  <c r="CK111" i="5"/>
  <c r="CJ111" i="5"/>
  <c r="CI111" i="5"/>
  <c r="CH111" i="5"/>
  <c r="CG111" i="5"/>
  <c r="CF111" i="5"/>
  <c r="BA111" i="5"/>
  <c r="CT111" i="5" s="1"/>
  <c r="AX111" i="5"/>
  <c r="CS111" i="5" s="1"/>
  <c r="AU111" i="5"/>
  <c r="CR111" i="5" s="1"/>
  <c r="AR111" i="5"/>
  <c r="CQ111" i="5" s="1"/>
  <c r="AO111" i="5"/>
  <c r="CP111" i="5" s="1"/>
  <c r="CY110" i="5"/>
  <c r="DA110" i="5" s="1"/>
  <c r="DC110" i="5" s="1"/>
  <c r="DE110" i="5" s="1"/>
  <c r="CX110" i="5"/>
  <c r="CZ110" i="5" s="1"/>
  <c r="DB110" i="5" s="1"/>
  <c r="DD110" i="5" s="1"/>
  <c r="DF110" i="5" s="1"/>
  <c r="CW110" i="5"/>
  <c r="CO110" i="5"/>
  <c r="CN110" i="5"/>
  <c r="CM110" i="5"/>
  <c r="CL110" i="5"/>
  <c r="CK110" i="5"/>
  <c r="CJ110" i="5"/>
  <c r="CI110" i="5"/>
  <c r="CH110" i="5"/>
  <c r="CG110" i="5"/>
  <c r="CF110" i="5"/>
  <c r="BA110" i="5"/>
  <c r="CT110" i="5" s="1"/>
  <c r="AX110" i="5"/>
  <c r="CS110" i="5" s="1"/>
  <c r="AU110" i="5"/>
  <c r="CR110" i="5" s="1"/>
  <c r="AR110" i="5"/>
  <c r="CQ110" i="5" s="1"/>
  <c r="AO110" i="5"/>
  <c r="CP110" i="5" s="1"/>
  <c r="CY109" i="5"/>
  <c r="DA109" i="5" s="1"/>
  <c r="DC109" i="5" s="1"/>
  <c r="DE109" i="5" s="1"/>
  <c r="CX109" i="5"/>
  <c r="CZ109" i="5" s="1"/>
  <c r="DB109" i="5" s="1"/>
  <c r="DD109" i="5" s="1"/>
  <c r="DF109" i="5" s="1"/>
  <c r="CW109" i="5"/>
  <c r="CO109" i="5"/>
  <c r="CN109" i="5"/>
  <c r="CM109" i="5"/>
  <c r="CL109" i="5"/>
  <c r="CK109" i="5"/>
  <c r="CJ109" i="5"/>
  <c r="CI109" i="5"/>
  <c r="CH109" i="5"/>
  <c r="CG109" i="5"/>
  <c r="CF109" i="5"/>
  <c r="BA109" i="5"/>
  <c r="CT109" i="5" s="1"/>
  <c r="AX109" i="5"/>
  <c r="CS109" i="5" s="1"/>
  <c r="AU109" i="5"/>
  <c r="CR109" i="5" s="1"/>
  <c r="AR109" i="5"/>
  <c r="CQ109" i="5" s="1"/>
  <c r="AO109" i="5"/>
  <c r="CP109" i="5" s="1"/>
  <c r="CY108" i="5"/>
  <c r="DA108" i="5" s="1"/>
  <c r="DC108" i="5" s="1"/>
  <c r="DE108" i="5" s="1"/>
  <c r="CX108" i="5"/>
  <c r="CZ108" i="5" s="1"/>
  <c r="DB108" i="5" s="1"/>
  <c r="DD108" i="5" s="1"/>
  <c r="DF108" i="5" s="1"/>
  <c r="CW108" i="5"/>
  <c r="CO108" i="5"/>
  <c r="CN108" i="5"/>
  <c r="CM108" i="5"/>
  <c r="CL108" i="5"/>
  <c r="CK108" i="5"/>
  <c r="CJ108" i="5"/>
  <c r="CI108" i="5"/>
  <c r="CH108" i="5"/>
  <c r="CG108" i="5"/>
  <c r="CF108" i="5"/>
  <c r="BA108" i="5"/>
  <c r="CT108" i="5" s="1"/>
  <c r="AX108" i="5"/>
  <c r="CS108" i="5" s="1"/>
  <c r="AU108" i="5"/>
  <c r="CR108" i="5" s="1"/>
  <c r="AR108" i="5"/>
  <c r="CQ108" i="5" s="1"/>
  <c r="AO108" i="5"/>
  <c r="CP108" i="5" s="1"/>
  <c r="CY107" i="5"/>
  <c r="DA107" i="5" s="1"/>
  <c r="DC107" i="5" s="1"/>
  <c r="DE107" i="5" s="1"/>
  <c r="CX107" i="5"/>
  <c r="CZ107" i="5" s="1"/>
  <c r="DB107" i="5" s="1"/>
  <c r="DD107" i="5" s="1"/>
  <c r="DF107" i="5" s="1"/>
  <c r="CW107" i="5"/>
  <c r="CO107" i="5"/>
  <c r="CN107" i="5"/>
  <c r="CM107" i="5"/>
  <c r="CL107" i="5"/>
  <c r="CK107" i="5"/>
  <c r="CJ107" i="5"/>
  <c r="CI107" i="5"/>
  <c r="CH107" i="5"/>
  <c r="CG107" i="5"/>
  <c r="CF107" i="5"/>
  <c r="BA107" i="5"/>
  <c r="CT107" i="5" s="1"/>
  <c r="AX107" i="5"/>
  <c r="CS107" i="5" s="1"/>
  <c r="AU107" i="5"/>
  <c r="CR107" i="5" s="1"/>
  <c r="AR107" i="5"/>
  <c r="CQ107" i="5" s="1"/>
  <c r="AO107" i="5"/>
  <c r="CP107" i="5" s="1"/>
  <c r="CY106" i="5"/>
  <c r="DA106" i="5" s="1"/>
  <c r="DC106" i="5" s="1"/>
  <c r="DE106" i="5" s="1"/>
  <c r="CX106" i="5"/>
  <c r="CZ106" i="5" s="1"/>
  <c r="DB106" i="5" s="1"/>
  <c r="DD106" i="5" s="1"/>
  <c r="DF106" i="5" s="1"/>
  <c r="CW106" i="5"/>
  <c r="CO106" i="5"/>
  <c r="CN106" i="5"/>
  <c r="CM106" i="5"/>
  <c r="CL106" i="5"/>
  <c r="CK106" i="5"/>
  <c r="CJ106" i="5"/>
  <c r="CI106" i="5"/>
  <c r="CH106" i="5"/>
  <c r="CG106" i="5"/>
  <c r="CF106" i="5"/>
  <c r="BA106" i="5"/>
  <c r="CT106" i="5" s="1"/>
  <c r="AX106" i="5"/>
  <c r="CS106" i="5" s="1"/>
  <c r="AU106" i="5"/>
  <c r="CR106" i="5" s="1"/>
  <c r="AR106" i="5"/>
  <c r="CQ106" i="5" s="1"/>
  <c r="AO106" i="5"/>
  <c r="CP106" i="5" s="1"/>
  <c r="CY105" i="5"/>
  <c r="DA105" i="5" s="1"/>
  <c r="DC105" i="5" s="1"/>
  <c r="DE105" i="5" s="1"/>
  <c r="CX105" i="5"/>
  <c r="CZ105" i="5" s="1"/>
  <c r="DB105" i="5" s="1"/>
  <c r="DD105" i="5" s="1"/>
  <c r="DF105" i="5" s="1"/>
  <c r="CW105" i="5"/>
  <c r="CO105" i="5"/>
  <c r="CN105" i="5"/>
  <c r="CM105" i="5"/>
  <c r="CL105" i="5"/>
  <c r="CK105" i="5"/>
  <c r="CJ105" i="5"/>
  <c r="CI105" i="5"/>
  <c r="CH105" i="5"/>
  <c r="CG105" i="5"/>
  <c r="CF105" i="5"/>
  <c r="BA105" i="5"/>
  <c r="CT105" i="5" s="1"/>
  <c r="AX105" i="5"/>
  <c r="CS105" i="5" s="1"/>
  <c r="AU105" i="5"/>
  <c r="CR105" i="5" s="1"/>
  <c r="AR105" i="5"/>
  <c r="CQ105" i="5" s="1"/>
  <c r="AO105" i="5"/>
  <c r="CP105" i="5" s="1"/>
  <c r="CY104" i="5"/>
  <c r="DA104" i="5" s="1"/>
  <c r="DC104" i="5" s="1"/>
  <c r="DE104" i="5" s="1"/>
  <c r="CX104" i="5"/>
  <c r="CZ104" i="5" s="1"/>
  <c r="DB104" i="5" s="1"/>
  <c r="DD104" i="5" s="1"/>
  <c r="DF104" i="5" s="1"/>
  <c r="CW104" i="5"/>
  <c r="CO104" i="5"/>
  <c r="CN104" i="5"/>
  <c r="CM104" i="5"/>
  <c r="CL104" i="5"/>
  <c r="CK104" i="5"/>
  <c r="CJ104" i="5"/>
  <c r="CI104" i="5"/>
  <c r="CH104" i="5"/>
  <c r="CG104" i="5"/>
  <c r="CF104" i="5"/>
  <c r="BA104" i="5"/>
  <c r="CT104" i="5" s="1"/>
  <c r="AX104" i="5"/>
  <c r="CS104" i="5" s="1"/>
  <c r="AU104" i="5"/>
  <c r="CR104" i="5" s="1"/>
  <c r="AR104" i="5"/>
  <c r="CQ104" i="5" s="1"/>
  <c r="AO104" i="5"/>
  <c r="CP104" i="5" s="1"/>
  <c r="CY103" i="5"/>
  <c r="DA103" i="5" s="1"/>
  <c r="DC103" i="5" s="1"/>
  <c r="DE103" i="5" s="1"/>
  <c r="CX103" i="5"/>
  <c r="CZ103" i="5" s="1"/>
  <c r="DB103" i="5" s="1"/>
  <c r="DD103" i="5" s="1"/>
  <c r="DF103" i="5" s="1"/>
  <c r="CW103" i="5"/>
  <c r="CO103" i="5"/>
  <c r="CN103" i="5"/>
  <c r="CM103" i="5"/>
  <c r="CL103" i="5"/>
  <c r="CK103" i="5"/>
  <c r="CJ103" i="5"/>
  <c r="CI103" i="5"/>
  <c r="CH103" i="5"/>
  <c r="CG103" i="5"/>
  <c r="CF103" i="5"/>
  <c r="BA103" i="5"/>
  <c r="CT103" i="5" s="1"/>
  <c r="AX103" i="5"/>
  <c r="CS103" i="5" s="1"/>
  <c r="AU103" i="5"/>
  <c r="CR103" i="5" s="1"/>
  <c r="AR103" i="5"/>
  <c r="CQ103" i="5" s="1"/>
  <c r="AO103" i="5"/>
  <c r="CP103" i="5" s="1"/>
  <c r="CY102" i="5"/>
  <c r="DA102" i="5" s="1"/>
  <c r="DC102" i="5" s="1"/>
  <c r="DE102" i="5" s="1"/>
  <c r="CX102" i="5"/>
  <c r="CZ102" i="5" s="1"/>
  <c r="DB102" i="5" s="1"/>
  <c r="DD102" i="5" s="1"/>
  <c r="DF102" i="5" s="1"/>
  <c r="CW102" i="5"/>
  <c r="CO102" i="5"/>
  <c r="CN102" i="5"/>
  <c r="CM102" i="5"/>
  <c r="CL102" i="5"/>
  <c r="CK102" i="5"/>
  <c r="CJ102" i="5"/>
  <c r="CI102" i="5"/>
  <c r="CH102" i="5"/>
  <c r="CG102" i="5"/>
  <c r="CF102" i="5"/>
  <c r="BA102" i="5"/>
  <c r="CT102" i="5" s="1"/>
  <c r="AX102" i="5"/>
  <c r="CS102" i="5" s="1"/>
  <c r="AU102" i="5"/>
  <c r="CR102" i="5" s="1"/>
  <c r="AR102" i="5"/>
  <c r="CQ102" i="5" s="1"/>
  <c r="AO102" i="5"/>
  <c r="CP102" i="5" s="1"/>
  <c r="CY101" i="5"/>
  <c r="DA101" i="5" s="1"/>
  <c r="DC101" i="5" s="1"/>
  <c r="DE101" i="5" s="1"/>
  <c r="CX101" i="5"/>
  <c r="CZ101" i="5" s="1"/>
  <c r="DB101" i="5" s="1"/>
  <c r="DD101" i="5" s="1"/>
  <c r="DF101" i="5" s="1"/>
  <c r="CW101" i="5"/>
  <c r="CO101" i="5"/>
  <c r="CN101" i="5"/>
  <c r="CM101" i="5"/>
  <c r="CL101" i="5"/>
  <c r="CK101" i="5"/>
  <c r="CJ101" i="5"/>
  <c r="CI101" i="5"/>
  <c r="CH101" i="5"/>
  <c r="CG101" i="5"/>
  <c r="CF101" i="5"/>
  <c r="BA101" i="5"/>
  <c r="CT101" i="5" s="1"/>
  <c r="AX101" i="5"/>
  <c r="CS101" i="5" s="1"/>
  <c r="AU101" i="5"/>
  <c r="CR101" i="5" s="1"/>
  <c r="AR101" i="5"/>
  <c r="CQ101" i="5" s="1"/>
  <c r="AO101" i="5"/>
  <c r="CP101" i="5" s="1"/>
  <c r="CY100" i="5"/>
  <c r="DA100" i="5" s="1"/>
  <c r="DC100" i="5" s="1"/>
  <c r="DE100" i="5" s="1"/>
  <c r="CX100" i="5"/>
  <c r="CZ100" i="5" s="1"/>
  <c r="DB100" i="5" s="1"/>
  <c r="DD100" i="5" s="1"/>
  <c r="DF100" i="5" s="1"/>
  <c r="CW100" i="5"/>
  <c r="CO100" i="5"/>
  <c r="CN100" i="5"/>
  <c r="CM100" i="5"/>
  <c r="CL100" i="5"/>
  <c r="CK100" i="5"/>
  <c r="CJ100" i="5"/>
  <c r="CI100" i="5"/>
  <c r="CH100" i="5"/>
  <c r="CG100" i="5"/>
  <c r="CF100" i="5"/>
  <c r="BA100" i="5"/>
  <c r="CT100" i="5" s="1"/>
  <c r="AX100" i="5"/>
  <c r="CS100" i="5" s="1"/>
  <c r="AU100" i="5"/>
  <c r="CR100" i="5" s="1"/>
  <c r="AR100" i="5"/>
  <c r="CQ100" i="5" s="1"/>
  <c r="AO100" i="5"/>
  <c r="CP100" i="5" s="1"/>
  <c r="CY99" i="5"/>
  <c r="DA99" i="5" s="1"/>
  <c r="DC99" i="5" s="1"/>
  <c r="DE99" i="5" s="1"/>
  <c r="CX99" i="5"/>
  <c r="CZ99" i="5" s="1"/>
  <c r="DB99" i="5" s="1"/>
  <c r="DD99" i="5" s="1"/>
  <c r="DF99" i="5" s="1"/>
  <c r="CW99" i="5"/>
  <c r="CO99" i="5"/>
  <c r="CN99" i="5"/>
  <c r="CM99" i="5"/>
  <c r="CL99" i="5"/>
  <c r="CK99" i="5"/>
  <c r="CJ99" i="5"/>
  <c r="CI99" i="5"/>
  <c r="CH99" i="5"/>
  <c r="CG99" i="5"/>
  <c r="CF99" i="5"/>
  <c r="BA99" i="5"/>
  <c r="CT99" i="5" s="1"/>
  <c r="AX99" i="5"/>
  <c r="CS99" i="5" s="1"/>
  <c r="AU99" i="5"/>
  <c r="CR99" i="5" s="1"/>
  <c r="AR99" i="5"/>
  <c r="CQ99" i="5" s="1"/>
  <c r="AO99" i="5"/>
  <c r="CP99" i="5" s="1"/>
  <c r="CY98" i="5"/>
  <c r="DA98" i="5" s="1"/>
  <c r="DC98" i="5" s="1"/>
  <c r="DE98" i="5" s="1"/>
  <c r="CX98" i="5"/>
  <c r="CZ98" i="5" s="1"/>
  <c r="DB98" i="5" s="1"/>
  <c r="DD98" i="5" s="1"/>
  <c r="DF98" i="5" s="1"/>
  <c r="CW98" i="5"/>
  <c r="CO98" i="5"/>
  <c r="CN98" i="5"/>
  <c r="CM98" i="5"/>
  <c r="CL98" i="5"/>
  <c r="CK98" i="5"/>
  <c r="CJ98" i="5"/>
  <c r="CI98" i="5"/>
  <c r="CH98" i="5"/>
  <c r="CG98" i="5"/>
  <c r="CF98" i="5"/>
  <c r="BA98" i="5"/>
  <c r="CT98" i="5" s="1"/>
  <c r="AX98" i="5"/>
  <c r="CS98" i="5" s="1"/>
  <c r="AU98" i="5"/>
  <c r="CR98" i="5" s="1"/>
  <c r="AR98" i="5"/>
  <c r="CQ98" i="5" s="1"/>
  <c r="AO98" i="5"/>
  <c r="CP98" i="5" s="1"/>
  <c r="CY97" i="5"/>
  <c r="DA97" i="5" s="1"/>
  <c r="DC97" i="5" s="1"/>
  <c r="DE97" i="5" s="1"/>
  <c r="CX97" i="5"/>
  <c r="CZ97" i="5" s="1"/>
  <c r="DB97" i="5" s="1"/>
  <c r="DD97" i="5" s="1"/>
  <c r="DF97" i="5" s="1"/>
  <c r="CW97" i="5"/>
  <c r="CO97" i="5"/>
  <c r="CN97" i="5"/>
  <c r="CM97" i="5"/>
  <c r="CL97" i="5"/>
  <c r="CK97" i="5"/>
  <c r="CJ97" i="5"/>
  <c r="CI97" i="5"/>
  <c r="CH97" i="5"/>
  <c r="CG97" i="5"/>
  <c r="CF97" i="5"/>
  <c r="BA97" i="5"/>
  <c r="CT97" i="5" s="1"/>
  <c r="AX97" i="5"/>
  <c r="CS97" i="5" s="1"/>
  <c r="AU97" i="5"/>
  <c r="CR97" i="5" s="1"/>
  <c r="AR97" i="5"/>
  <c r="CQ97" i="5" s="1"/>
  <c r="AO97" i="5"/>
  <c r="CP97" i="5" s="1"/>
  <c r="CY96" i="5"/>
  <c r="DA96" i="5" s="1"/>
  <c r="DC96" i="5" s="1"/>
  <c r="DE96" i="5" s="1"/>
  <c r="CX96" i="5"/>
  <c r="CZ96" i="5" s="1"/>
  <c r="DB96" i="5" s="1"/>
  <c r="DD96" i="5" s="1"/>
  <c r="DF96" i="5" s="1"/>
  <c r="CW96" i="5"/>
  <c r="CO96" i="5"/>
  <c r="CN96" i="5"/>
  <c r="CM96" i="5"/>
  <c r="CL96" i="5"/>
  <c r="CK96" i="5"/>
  <c r="CJ96" i="5"/>
  <c r="CI96" i="5"/>
  <c r="CH96" i="5"/>
  <c r="CG96" i="5"/>
  <c r="CF96" i="5"/>
  <c r="BA96" i="5"/>
  <c r="CT96" i="5" s="1"/>
  <c r="AX96" i="5"/>
  <c r="CS96" i="5" s="1"/>
  <c r="AU96" i="5"/>
  <c r="CR96" i="5" s="1"/>
  <c r="AR96" i="5"/>
  <c r="CQ96" i="5" s="1"/>
  <c r="AO96" i="5"/>
  <c r="CP96" i="5" s="1"/>
  <c r="CY95" i="5"/>
  <c r="DA95" i="5" s="1"/>
  <c r="DC95" i="5" s="1"/>
  <c r="DE95" i="5" s="1"/>
  <c r="CX95" i="5"/>
  <c r="CZ95" i="5" s="1"/>
  <c r="DB95" i="5" s="1"/>
  <c r="DD95" i="5" s="1"/>
  <c r="DF95" i="5" s="1"/>
  <c r="CW95" i="5"/>
  <c r="CO95" i="5"/>
  <c r="CN95" i="5"/>
  <c r="CM95" i="5"/>
  <c r="CL95" i="5"/>
  <c r="CK95" i="5"/>
  <c r="CJ95" i="5"/>
  <c r="CI95" i="5"/>
  <c r="CH95" i="5"/>
  <c r="CG95" i="5"/>
  <c r="CF95" i="5"/>
  <c r="BA95" i="5"/>
  <c r="CT95" i="5" s="1"/>
  <c r="AX95" i="5"/>
  <c r="CS95" i="5" s="1"/>
  <c r="AU95" i="5"/>
  <c r="CR95" i="5" s="1"/>
  <c r="AR95" i="5"/>
  <c r="CQ95" i="5" s="1"/>
  <c r="AO95" i="5"/>
  <c r="CP95" i="5" s="1"/>
  <c r="CY94" i="5"/>
  <c r="DA94" i="5" s="1"/>
  <c r="DC94" i="5" s="1"/>
  <c r="DE94" i="5" s="1"/>
  <c r="CX94" i="5"/>
  <c r="CZ94" i="5" s="1"/>
  <c r="DB94" i="5" s="1"/>
  <c r="DD94" i="5" s="1"/>
  <c r="DF94" i="5" s="1"/>
  <c r="CW94" i="5"/>
  <c r="CO94" i="5"/>
  <c r="CN94" i="5"/>
  <c r="CM94" i="5"/>
  <c r="CL94" i="5"/>
  <c r="CK94" i="5"/>
  <c r="CJ94" i="5"/>
  <c r="CI94" i="5"/>
  <c r="CH94" i="5"/>
  <c r="CG94" i="5"/>
  <c r="CF94" i="5"/>
  <c r="BA94" i="5"/>
  <c r="CT94" i="5" s="1"/>
  <c r="AX94" i="5"/>
  <c r="CS94" i="5" s="1"/>
  <c r="AU94" i="5"/>
  <c r="CR94" i="5" s="1"/>
  <c r="AR94" i="5"/>
  <c r="CQ94" i="5" s="1"/>
  <c r="AO94" i="5"/>
  <c r="CP94" i="5" s="1"/>
  <c r="CY93" i="5"/>
  <c r="DA93" i="5" s="1"/>
  <c r="DC93" i="5" s="1"/>
  <c r="DE93" i="5" s="1"/>
  <c r="CX93" i="5"/>
  <c r="CZ93" i="5" s="1"/>
  <c r="DB93" i="5" s="1"/>
  <c r="DD93" i="5" s="1"/>
  <c r="DF93" i="5" s="1"/>
  <c r="CW93" i="5"/>
  <c r="CO93" i="5"/>
  <c r="CN93" i="5"/>
  <c r="CM93" i="5"/>
  <c r="CL93" i="5"/>
  <c r="CK93" i="5"/>
  <c r="CJ93" i="5"/>
  <c r="CI93" i="5"/>
  <c r="CH93" i="5"/>
  <c r="CG93" i="5"/>
  <c r="CF93" i="5"/>
  <c r="BA93" i="5"/>
  <c r="CT93" i="5" s="1"/>
  <c r="AX93" i="5"/>
  <c r="CS93" i="5" s="1"/>
  <c r="AU93" i="5"/>
  <c r="CR93" i="5" s="1"/>
  <c r="AR93" i="5"/>
  <c r="CQ93" i="5" s="1"/>
  <c r="AO93" i="5"/>
  <c r="CP93" i="5" s="1"/>
  <c r="CY92" i="5"/>
  <c r="DA92" i="5" s="1"/>
  <c r="DC92" i="5" s="1"/>
  <c r="DE92" i="5" s="1"/>
  <c r="CX92" i="5"/>
  <c r="CZ92" i="5" s="1"/>
  <c r="DB92" i="5" s="1"/>
  <c r="DD92" i="5" s="1"/>
  <c r="DF92" i="5" s="1"/>
  <c r="CW92" i="5"/>
  <c r="CO92" i="5"/>
  <c r="CN92" i="5"/>
  <c r="CM92" i="5"/>
  <c r="CL92" i="5"/>
  <c r="CK92" i="5"/>
  <c r="CJ92" i="5"/>
  <c r="CI92" i="5"/>
  <c r="CH92" i="5"/>
  <c r="CG92" i="5"/>
  <c r="CF92" i="5"/>
  <c r="BA92" i="5"/>
  <c r="CT92" i="5" s="1"/>
  <c r="AX92" i="5"/>
  <c r="CS92" i="5" s="1"/>
  <c r="AU92" i="5"/>
  <c r="CR92" i="5" s="1"/>
  <c r="AR92" i="5"/>
  <c r="CQ92" i="5" s="1"/>
  <c r="AO92" i="5"/>
  <c r="CP92" i="5" s="1"/>
  <c r="CY91" i="5"/>
  <c r="DA91" i="5" s="1"/>
  <c r="DC91" i="5" s="1"/>
  <c r="DE91" i="5" s="1"/>
  <c r="CX91" i="5"/>
  <c r="CZ91" i="5" s="1"/>
  <c r="DB91" i="5" s="1"/>
  <c r="DD91" i="5" s="1"/>
  <c r="DF91" i="5" s="1"/>
  <c r="CW91" i="5"/>
  <c r="CO91" i="5"/>
  <c r="CN91" i="5"/>
  <c r="CM91" i="5"/>
  <c r="CL91" i="5"/>
  <c r="CK91" i="5"/>
  <c r="CJ91" i="5"/>
  <c r="CI91" i="5"/>
  <c r="CH91" i="5"/>
  <c r="CG91" i="5"/>
  <c r="CF91" i="5"/>
  <c r="BA91" i="5"/>
  <c r="CT91" i="5" s="1"/>
  <c r="AX91" i="5"/>
  <c r="CS91" i="5" s="1"/>
  <c r="AU91" i="5"/>
  <c r="CR91" i="5" s="1"/>
  <c r="AR91" i="5"/>
  <c r="CQ91" i="5" s="1"/>
  <c r="AO91" i="5"/>
  <c r="CP91" i="5" s="1"/>
  <c r="CY90" i="5"/>
  <c r="DA90" i="5" s="1"/>
  <c r="DC90" i="5" s="1"/>
  <c r="DE90" i="5" s="1"/>
  <c r="CX90" i="5"/>
  <c r="CZ90" i="5" s="1"/>
  <c r="DB90" i="5" s="1"/>
  <c r="DD90" i="5" s="1"/>
  <c r="DF90" i="5" s="1"/>
  <c r="CW90" i="5"/>
  <c r="CO90" i="5"/>
  <c r="CN90" i="5"/>
  <c r="CM90" i="5"/>
  <c r="CL90" i="5"/>
  <c r="CK90" i="5"/>
  <c r="CJ90" i="5"/>
  <c r="CI90" i="5"/>
  <c r="CH90" i="5"/>
  <c r="CG90" i="5"/>
  <c r="CF90" i="5"/>
  <c r="BA90" i="5"/>
  <c r="CT90" i="5" s="1"/>
  <c r="AX90" i="5"/>
  <c r="CS90" i="5" s="1"/>
  <c r="AU90" i="5"/>
  <c r="CR90" i="5" s="1"/>
  <c r="AR90" i="5"/>
  <c r="CQ90" i="5" s="1"/>
  <c r="AO90" i="5"/>
  <c r="CP90" i="5" s="1"/>
  <c r="CY89" i="5"/>
  <c r="DA89" i="5" s="1"/>
  <c r="DC89" i="5" s="1"/>
  <c r="DE89" i="5" s="1"/>
  <c r="CX89" i="5"/>
  <c r="CZ89" i="5" s="1"/>
  <c r="DB89" i="5" s="1"/>
  <c r="DD89" i="5" s="1"/>
  <c r="DF89" i="5" s="1"/>
  <c r="CW89" i="5"/>
  <c r="CO89" i="5"/>
  <c r="CN89" i="5"/>
  <c r="CM89" i="5"/>
  <c r="CL89" i="5"/>
  <c r="CK89" i="5"/>
  <c r="CJ89" i="5"/>
  <c r="CI89" i="5"/>
  <c r="CH89" i="5"/>
  <c r="CG89" i="5"/>
  <c r="CF89" i="5"/>
  <c r="BA89" i="5"/>
  <c r="CT89" i="5" s="1"/>
  <c r="AX89" i="5"/>
  <c r="CS89" i="5" s="1"/>
  <c r="AU89" i="5"/>
  <c r="CR89" i="5" s="1"/>
  <c r="AR89" i="5"/>
  <c r="CQ89" i="5" s="1"/>
  <c r="AO89" i="5"/>
  <c r="CP89" i="5" s="1"/>
  <c r="CY88" i="5"/>
  <c r="DA88" i="5" s="1"/>
  <c r="DC88" i="5" s="1"/>
  <c r="DE88" i="5" s="1"/>
  <c r="CX88" i="5"/>
  <c r="CZ88" i="5" s="1"/>
  <c r="DB88" i="5" s="1"/>
  <c r="DD88" i="5" s="1"/>
  <c r="DF88" i="5" s="1"/>
  <c r="CW88" i="5"/>
  <c r="CO88" i="5"/>
  <c r="CN88" i="5"/>
  <c r="CM88" i="5"/>
  <c r="CL88" i="5"/>
  <c r="CK88" i="5"/>
  <c r="CJ88" i="5"/>
  <c r="CI88" i="5"/>
  <c r="CH88" i="5"/>
  <c r="CG88" i="5"/>
  <c r="CF88" i="5"/>
  <c r="BA88" i="5"/>
  <c r="CT88" i="5" s="1"/>
  <c r="AX88" i="5"/>
  <c r="CS88" i="5" s="1"/>
  <c r="AU88" i="5"/>
  <c r="CR88" i="5" s="1"/>
  <c r="AR88" i="5"/>
  <c r="CQ88" i="5" s="1"/>
  <c r="AO88" i="5"/>
  <c r="CP88" i="5" s="1"/>
  <c r="CY87" i="5"/>
  <c r="DA87" i="5" s="1"/>
  <c r="DC87" i="5" s="1"/>
  <c r="DE87" i="5" s="1"/>
  <c r="CX87" i="5"/>
  <c r="CZ87" i="5" s="1"/>
  <c r="DB87" i="5" s="1"/>
  <c r="DD87" i="5" s="1"/>
  <c r="DF87" i="5" s="1"/>
  <c r="CW87" i="5"/>
  <c r="CO87" i="5"/>
  <c r="CN87" i="5"/>
  <c r="CM87" i="5"/>
  <c r="CL87" i="5"/>
  <c r="CK87" i="5"/>
  <c r="CJ87" i="5"/>
  <c r="CI87" i="5"/>
  <c r="CH87" i="5"/>
  <c r="CG87" i="5"/>
  <c r="CF87" i="5"/>
  <c r="BA87" i="5"/>
  <c r="CT87" i="5" s="1"/>
  <c r="AX87" i="5"/>
  <c r="CS87" i="5" s="1"/>
  <c r="AU87" i="5"/>
  <c r="CR87" i="5" s="1"/>
  <c r="AR87" i="5"/>
  <c r="CQ87" i="5" s="1"/>
  <c r="AO87" i="5"/>
  <c r="CP87" i="5" s="1"/>
  <c r="CY86" i="5"/>
  <c r="DA86" i="5" s="1"/>
  <c r="DC86" i="5" s="1"/>
  <c r="DE86" i="5" s="1"/>
  <c r="CX86" i="5"/>
  <c r="CZ86" i="5" s="1"/>
  <c r="DB86" i="5" s="1"/>
  <c r="DD86" i="5" s="1"/>
  <c r="DF86" i="5" s="1"/>
  <c r="CW86" i="5"/>
  <c r="CO86" i="5"/>
  <c r="CN86" i="5"/>
  <c r="CM86" i="5"/>
  <c r="CL86" i="5"/>
  <c r="CK86" i="5"/>
  <c r="CJ86" i="5"/>
  <c r="CI86" i="5"/>
  <c r="CH86" i="5"/>
  <c r="CG86" i="5"/>
  <c r="CF86" i="5"/>
  <c r="BA86" i="5"/>
  <c r="CT86" i="5" s="1"/>
  <c r="AX86" i="5"/>
  <c r="CS86" i="5" s="1"/>
  <c r="AU86" i="5"/>
  <c r="CR86" i="5" s="1"/>
  <c r="AR86" i="5"/>
  <c r="CQ86" i="5" s="1"/>
  <c r="AO86" i="5"/>
  <c r="CP86" i="5" s="1"/>
  <c r="CY85" i="5"/>
  <c r="DA85" i="5" s="1"/>
  <c r="DC85" i="5" s="1"/>
  <c r="DE85" i="5" s="1"/>
  <c r="CX85" i="5"/>
  <c r="CZ85" i="5" s="1"/>
  <c r="DB85" i="5" s="1"/>
  <c r="DD85" i="5" s="1"/>
  <c r="DF85" i="5" s="1"/>
  <c r="CW85" i="5"/>
  <c r="CO85" i="5"/>
  <c r="CN85" i="5"/>
  <c r="CM85" i="5"/>
  <c r="CL85" i="5"/>
  <c r="CK85" i="5"/>
  <c r="CJ85" i="5"/>
  <c r="CI85" i="5"/>
  <c r="CH85" i="5"/>
  <c r="CG85" i="5"/>
  <c r="CF85" i="5"/>
  <c r="BA85" i="5"/>
  <c r="CT85" i="5" s="1"/>
  <c r="AX85" i="5"/>
  <c r="CS85" i="5" s="1"/>
  <c r="AU85" i="5"/>
  <c r="CR85" i="5" s="1"/>
  <c r="AR85" i="5"/>
  <c r="CQ85" i="5" s="1"/>
  <c r="AO85" i="5"/>
  <c r="CP85" i="5" s="1"/>
  <c r="CY84" i="5"/>
  <c r="DA84" i="5" s="1"/>
  <c r="DC84" i="5" s="1"/>
  <c r="DE84" i="5" s="1"/>
  <c r="CX84" i="5"/>
  <c r="CZ84" i="5" s="1"/>
  <c r="DB84" i="5" s="1"/>
  <c r="DD84" i="5" s="1"/>
  <c r="DF84" i="5" s="1"/>
  <c r="CW84" i="5"/>
  <c r="CO84" i="5"/>
  <c r="CN84" i="5"/>
  <c r="CM84" i="5"/>
  <c r="CL84" i="5"/>
  <c r="CK84" i="5"/>
  <c r="CJ84" i="5"/>
  <c r="CI84" i="5"/>
  <c r="CH84" i="5"/>
  <c r="CG84" i="5"/>
  <c r="CF84" i="5"/>
  <c r="BA84" i="5"/>
  <c r="CT84" i="5" s="1"/>
  <c r="AX84" i="5"/>
  <c r="CS84" i="5" s="1"/>
  <c r="AU84" i="5"/>
  <c r="CR84" i="5" s="1"/>
  <c r="AR84" i="5"/>
  <c r="CQ84" i="5" s="1"/>
  <c r="AO84" i="5"/>
  <c r="CP84" i="5" s="1"/>
  <c r="CY83" i="5"/>
  <c r="DA83" i="5" s="1"/>
  <c r="DC83" i="5" s="1"/>
  <c r="DE83" i="5" s="1"/>
  <c r="CX83" i="5"/>
  <c r="CZ83" i="5" s="1"/>
  <c r="DB83" i="5" s="1"/>
  <c r="DD83" i="5" s="1"/>
  <c r="DF83" i="5" s="1"/>
  <c r="CW83" i="5"/>
  <c r="CO83" i="5"/>
  <c r="CN83" i="5"/>
  <c r="CM83" i="5"/>
  <c r="CL83" i="5"/>
  <c r="CK83" i="5"/>
  <c r="CJ83" i="5"/>
  <c r="CI83" i="5"/>
  <c r="CH83" i="5"/>
  <c r="CG83" i="5"/>
  <c r="CF83" i="5"/>
  <c r="BA83" i="5"/>
  <c r="CT83" i="5" s="1"/>
  <c r="AX83" i="5"/>
  <c r="CS83" i="5" s="1"/>
  <c r="AU83" i="5"/>
  <c r="CR83" i="5" s="1"/>
  <c r="AR83" i="5"/>
  <c r="CQ83" i="5" s="1"/>
  <c r="AO83" i="5"/>
  <c r="CP83" i="5" s="1"/>
  <c r="CY82" i="5"/>
  <c r="DA82" i="5" s="1"/>
  <c r="DC82" i="5" s="1"/>
  <c r="DE82" i="5" s="1"/>
  <c r="CX82" i="5"/>
  <c r="CZ82" i="5" s="1"/>
  <c r="DB82" i="5" s="1"/>
  <c r="DD82" i="5" s="1"/>
  <c r="DF82" i="5" s="1"/>
  <c r="CW82" i="5"/>
  <c r="CO82" i="5"/>
  <c r="CN82" i="5"/>
  <c r="CM82" i="5"/>
  <c r="CL82" i="5"/>
  <c r="CK82" i="5"/>
  <c r="CJ82" i="5"/>
  <c r="CI82" i="5"/>
  <c r="CH82" i="5"/>
  <c r="CG82" i="5"/>
  <c r="CF82" i="5"/>
  <c r="BA82" i="5"/>
  <c r="CT82" i="5" s="1"/>
  <c r="AX82" i="5"/>
  <c r="CS82" i="5" s="1"/>
  <c r="AU82" i="5"/>
  <c r="CR82" i="5" s="1"/>
  <c r="AR82" i="5"/>
  <c r="CQ82" i="5" s="1"/>
  <c r="AO82" i="5"/>
  <c r="CP82" i="5" s="1"/>
  <c r="CY81" i="5"/>
  <c r="DA81" i="5" s="1"/>
  <c r="DC81" i="5" s="1"/>
  <c r="DE81" i="5" s="1"/>
  <c r="CX81" i="5"/>
  <c r="CZ81" i="5" s="1"/>
  <c r="DB81" i="5" s="1"/>
  <c r="DD81" i="5" s="1"/>
  <c r="DF81" i="5" s="1"/>
  <c r="CW81" i="5"/>
  <c r="CO81" i="5"/>
  <c r="CN81" i="5"/>
  <c r="CM81" i="5"/>
  <c r="CL81" i="5"/>
  <c r="CK81" i="5"/>
  <c r="CJ81" i="5"/>
  <c r="CI81" i="5"/>
  <c r="CH81" i="5"/>
  <c r="CG81" i="5"/>
  <c r="CF81" i="5"/>
  <c r="BA81" i="5"/>
  <c r="CT81" i="5" s="1"/>
  <c r="AX81" i="5"/>
  <c r="CS81" i="5" s="1"/>
  <c r="AU81" i="5"/>
  <c r="CR81" i="5" s="1"/>
  <c r="AR81" i="5"/>
  <c r="CQ81" i="5" s="1"/>
  <c r="AO81" i="5"/>
  <c r="CP81" i="5" s="1"/>
  <c r="CY80" i="5"/>
  <c r="DA80" i="5" s="1"/>
  <c r="DC80" i="5" s="1"/>
  <c r="DE80" i="5" s="1"/>
  <c r="CX80" i="5"/>
  <c r="CZ80" i="5" s="1"/>
  <c r="DB80" i="5" s="1"/>
  <c r="DD80" i="5" s="1"/>
  <c r="DF80" i="5" s="1"/>
  <c r="CW80" i="5"/>
  <c r="CO80" i="5"/>
  <c r="CN80" i="5"/>
  <c r="CM80" i="5"/>
  <c r="CL80" i="5"/>
  <c r="CK80" i="5"/>
  <c r="CJ80" i="5"/>
  <c r="CI80" i="5"/>
  <c r="CH80" i="5"/>
  <c r="CG80" i="5"/>
  <c r="CF80" i="5"/>
  <c r="BA80" i="5"/>
  <c r="CT80" i="5" s="1"/>
  <c r="AX80" i="5"/>
  <c r="CS80" i="5" s="1"/>
  <c r="AU80" i="5"/>
  <c r="CR80" i="5" s="1"/>
  <c r="AR80" i="5"/>
  <c r="CQ80" i="5" s="1"/>
  <c r="AO80" i="5"/>
  <c r="CP80" i="5" s="1"/>
  <c r="CY79" i="5"/>
  <c r="DA79" i="5" s="1"/>
  <c r="DC79" i="5" s="1"/>
  <c r="DE79" i="5" s="1"/>
  <c r="CX79" i="5"/>
  <c r="CZ79" i="5" s="1"/>
  <c r="DB79" i="5" s="1"/>
  <c r="DD79" i="5" s="1"/>
  <c r="DF79" i="5" s="1"/>
  <c r="CW79" i="5"/>
  <c r="CO79" i="5"/>
  <c r="CN79" i="5"/>
  <c r="CM79" i="5"/>
  <c r="CL79" i="5"/>
  <c r="CK79" i="5"/>
  <c r="CJ79" i="5"/>
  <c r="CI79" i="5"/>
  <c r="CH79" i="5"/>
  <c r="CG79" i="5"/>
  <c r="CF79" i="5"/>
  <c r="BA79" i="5"/>
  <c r="CT79" i="5" s="1"/>
  <c r="AX79" i="5"/>
  <c r="CS79" i="5" s="1"/>
  <c r="AU79" i="5"/>
  <c r="CR79" i="5" s="1"/>
  <c r="AR79" i="5"/>
  <c r="CQ79" i="5" s="1"/>
  <c r="AO79" i="5"/>
  <c r="CP79" i="5" s="1"/>
  <c r="CY78" i="5"/>
  <c r="DA78" i="5" s="1"/>
  <c r="DC78" i="5" s="1"/>
  <c r="DE78" i="5" s="1"/>
  <c r="CX78" i="5"/>
  <c r="CZ78" i="5" s="1"/>
  <c r="DB78" i="5" s="1"/>
  <c r="DD78" i="5" s="1"/>
  <c r="DF78" i="5" s="1"/>
  <c r="CW78" i="5"/>
  <c r="CO78" i="5"/>
  <c r="CN78" i="5"/>
  <c r="CM78" i="5"/>
  <c r="CL78" i="5"/>
  <c r="CK78" i="5"/>
  <c r="CJ78" i="5"/>
  <c r="CI78" i="5"/>
  <c r="CH78" i="5"/>
  <c r="CG78" i="5"/>
  <c r="CF78" i="5"/>
  <c r="BA78" i="5"/>
  <c r="CT78" i="5" s="1"/>
  <c r="AX78" i="5"/>
  <c r="CS78" i="5" s="1"/>
  <c r="AU78" i="5"/>
  <c r="CR78" i="5" s="1"/>
  <c r="AR78" i="5"/>
  <c r="CQ78" i="5" s="1"/>
  <c r="AO78" i="5"/>
  <c r="CP78" i="5" s="1"/>
  <c r="CY77" i="5"/>
  <c r="DA77" i="5" s="1"/>
  <c r="DC77" i="5" s="1"/>
  <c r="DE77" i="5" s="1"/>
  <c r="CX77" i="5"/>
  <c r="CZ77" i="5" s="1"/>
  <c r="DB77" i="5" s="1"/>
  <c r="DD77" i="5" s="1"/>
  <c r="DF77" i="5" s="1"/>
  <c r="CW77" i="5"/>
  <c r="CO77" i="5"/>
  <c r="CN77" i="5"/>
  <c r="CM77" i="5"/>
  <c r="CL77" i="5"/>
  <c r="CK77" i="5"/>
  <c r="CJ77" i="5"/>
  <c r="CI77" i="5"/>
  <c r="CH77" i="5"/>
  <c r="CG77" i="5"/>
  <c r="CF77" i="5"/>
  <c r="BA77" i="5"/>
  <c r="CT77" i="5" s="1"/>
  <c r="AX77" i="5"/>
  <c r="CS77" i="5" s="1"/>
  <c r="AU77" i="5"/>
  <c r="CR77" i="5" s="1"/>
  <c r="AR77" i="5"/>
  <c r="CQ77" i="5" s="1"/>
  <c r="AO77" i="5"/>
  <c r="CP77" i="5" s="1"/>
  <c r="CY76" i="5"/>
  <c r="DA76" i="5" s="1"/>
  <c r="DC76" i="5" s="1"/>
  <c r="DE76" i="5" s="1"/>
  <c r="CX76" i="5"/>
  <c r="CZ76" i="5" s="1"/>
  <c r="DB76" i="5" s="1"/>
  <c r="DD76" i="5" s="1"/>
  <c r="DF76" i="5" s="1"/>
  <c r="CW76" i="5"/>
  <c r="CO76" i="5"/>
  <c r="CN76" i="5"/>
  <c r="CM76" i="5"/>
  <c r="CL76" i="5"/>
  <c r="CK76" i="5"/>
  <c r="CJ76" i="5"/>
  <c r="CI76" i="5"/>
  <c r="CH76" i="5"/>
  <c r="CG76" i="5"/>
  <c r="CF76" i="5"/>
  <c r="BA76" i="5"/>
  <c r="CT76" i="5" s="1"/>
  <c r="AX76" i="5"/>
  <c r="CS76" i="5" s="1"/>
  <c r="AU76" i="5"/>
  <c r="CR76" i="5" s="1"/>
  <c r="AR76" i="5"/>
  <c r="CQ76" i="5" s="1"/>
  <c r="AO76" i="5"/>
  <c r="CP76" i="5" s="1"/>
  <c r="CY75" i="5"/>
  <c r="DA75" i="5" s="1"/>
  <c r="DC75" i="5" s="1"/>
  <c r="DE75" i="5" s="1"/>
  <c r="CX75" i="5"/>
  <c r="CZ75" i="5" s="1"/>
  <c r="DB75" i="5" s="1"/>
  <c r="DD75" i="5" s="1"/>
  <c r="DF75" i="5" s="1"/>
  <c r="CW75" i="5"/>
  <c r="CO75" i="5"/>
  <c r="CN75" i="5"/>
  <c r="CM75" i="5"/>
  <c r="CL75" i="5"/>
  <c r="CK75" i="5"/>
  <c r="CJ75" i="5"/>
  <c r="CI75" i="5"/>
  <c r="CH75" i="5"/>
  <c r="CG75" i="5"/>
  <c r="CF75" i="5"/>
  <c r="BA75" i="5"/>
  <c r="CT75" i="5" s="1"/>
  <c r="AX75" i="5"/>
  <c r="CS75" i="5" s="1"/>
  <c r="AU75" i="5"/>
  <c r="CR75" i="5" s="1"/>
  <c r="AR75" i="5"/>
  <c r="CQ75" i="5" s="1"/>
  <c r="AO75" i="5"/>
  <c r="CP75" i="5" s="1"/>
  <c r="CY74" i="5"/>
  <c r="DA74" i="5" s="1"/>
  <c r="DC74" i="5" s="1"/>
  <c r="DE74" i="5" s="1"/>
  <c r="CX74" i="5"/>
  <c r="CZ74" i="5" s="1"/>
  <c r="DB74" i="5" s="1"/>
  <c r="DD74" i="5" s="1"/>
  <c r="DF74" i="5" s="1"/>
  <c r="CW74" i="5"/>
  <c r="CO74" i="5"/>
  <c r="CN74" i="5"/>
  <c r="CM74" i="5"/>
  <c r="CL74" i="5"/>
  <c r="CK74" i="5"/>
  <c r="CJ74" i="5"/>
  <c r="CI74" i="5"/>
  <c r="CH74" i="5"/>
  <c r="CG74" i="5"/>
  <c r="CF74" i="5"/>
  <c r="BA74" i="5"/>
  <c r="CT74" i="5" s="1"/>
  <c r="AX74" i="5"/>
  <c r="CS74" i="5" s="1"/>
  <c r="AU74" i="5"/>
  <c r="CR74" i="5" s="1"/>
  <c r="AR74" i="5"/>
  <c r="CQ74" i="5" s="1"/>
  <c r="AO74" i="5"/>
  <c r="CP74" i="5" s="1"/>
  <c r="CY73" i="5"/>
  <c r="DA73" i="5" s="1"/>
  <c r="DC73" i="5" s="1"/>
  <c r="DE73" i="5" s="1"/>
  <c r="CX73" i="5"/>
  <c r="CZ73" i="5" s="1"/>
  <c r="DB73" i="5" s="1"/>
  <c r="DD73" i="5" s="1"/>
  <c r="DF73" i="5" s="1"/>
  <c r="CW73" i="5"/>
  <c r="CO73" i="5"/>
  <c r="CN73" i="5"/>
  <c r="CM73" i="5"/>
  <c r="CL73" i="5"/>
  <c r="CK73" i="5"/>
  <c r="CJ73" i="5"/>
  <c r="CI73" i="5"/>
  <c r="CH73" i="5"/>
  <c r="CG73" i="5"/>
  <c r="CF73" i="5"/>
  <c r="BA73" i="5"/>
  <c r="CT73" i="5" s="1"/>
  <c r="AX73" i="5"/>
  <c r="CS73" i="5" s="1"/>
  <c r="AU73" i="5"/>
  <c r="CR73" i="5" s="1"/>
  <c r="AR73" i="5"/>
  <c r="CQ73" i="5" s="1"/>
  <c r="AO73" i="5"/>
  <c r="CP73" i="5" s="1"/>
  <c r="J32" i="4"/>
  <c r="CY72" i="5"/>
  <c r="DA72" i="5" s="1"/>
  <c r="DC72" i="5" s="1"/>
  <c r="DE72" i="5" s="1"/>
  <c r="CX72" i="5"/>
  <c r="CZ72" i="5" s="1"/>
  <c r="DB72" i="5" s="1"/>
  <c r="DD72" i="5" s="1"/>
  <c r="DF72" i="5" s="1"/>
  <c r="CW72" i="5"/>
  <c r="CO72" i="5"/>
  <c r="CN72" i="5"/>
  <c r="CM72" i="5"/>
  <c r="CK72" i="5"/>
  <c r="CJ72" i="5"/>
  <c r="CI72" i="5"/>
  <c r="CH72" i="5"/>
  <c r="CG72" i="5"/>
  <c r="CF72" i="5"/>
  <c r="BA72" i="5"/>
  <c r="CT72" i="5" s="1"/>
  <c r="AX72" i="5"/>
  <c r="CS72" i="5" s="1"/>
  <c r="AU72" i="5"/>
  <c r="CR72" i="5" s="1"/>
  <c r="AR72" i="5"/>
  <c r="CQ72" i="5" s="1"/>
  <c r="AO72" i="5"/>
  <c r="CP72" i="5" s="1"/>
  <c r="J31" i="4"/>
  <c r="BA71" i="5"/>
  <c r="AX71" i="5"/>
  <c r="AU71" i="5"/>
  <c r="AR71" i="5"/>
  <c r="AO71" i="5"/>
  <c r="AL71" i="5"/>
  <c r="CM70" i="5"/>
  <c r="CL70" i="5"/>
  <c r="CI70" i="5"/>
  <c r="CH70" i="5"/>
  <c r="CF70" i="5"/>
  <c r="AL70" i="5"/>
  <c r="CN70" i="5" s="1"/>
  <c r="CK70" i="5"/>
  <c r="CJ70" i="5"/>
  <c r="CG34" i="5"/>
  <c r="CG33" i="5"/>
  <c r="CG32" i="5"/>
  <c r="CG31" i="5"/>
  <c r="CG30" i="5"/>
  <c r="CG20" i="5"/>
  <c r="CG19" i="5"/>
  <c r="CG18" i="5"/>
  <c r="CG17" i="5"/>
  <c r="CG16" i="5"/>
  <c r="CG15" i="5"/>
  <c r="CG14" i="5"/>
  <c r="CG13" i="5"/>
  <c r="CG12" i="5"/>
  <c r="CG10" i="5"/>
  <c r="CF6" i="5"/>
  <c r="CH140" i="5" l="1"/>
  <c r="CH164" i="5"/>
  <c r="CH144" i="5"/>
  <c r="CH300" i="5"/>
  <c r="CL72" i="5"/>
  <c r="CH142" i="5"/>
  <c r="CH146" i="5"/>
  <c r="CH150" i="5"/>
  <c r="CH154" i="5"/>
  <c r="CH158" i="5"/>
  <c r="CH162" i="5"/>
  <c r="CH166" i="5"/>
  <c r="CH170" i="5"/>
  <c r="CH174" i="5"/>
  <c r="CH178" i="5"/>
  <c r="CH182" i="5"/>
  <c r="CH183" i="5"/>
  <c r="CH187" i="5"/>
  <c r="CH196" i="5"/>
  <c r="CH202" i="5"/>
  <c r="CH206" i="5"/>
  <c r="CH211" i="5"/>
  <c r="CH216" i="5"/>
  <c r="CH218" i="5"/>
  <c r="CH227" i="5"/>
  <c r="CH231" i="5"/>
  <c r="CH233" i="5"/>
  <c r="CH247" i="5"/>
  <c r="CH259" i="5"/>
  <c r="CH264" i="5"/>
  <c r="CH276" i="5"/>
  <c r="CH289" i="5"/>
  <c r="CH298" i="5"/>
  <c r="CH319" i="5"/>
  <c r="CH141" i="5"/>
  <c r="CH145" i="5"/>
  <c r="CH149" i="5"/>
  <c r="CH153" i="5"/>
  <c r="CH157" i="5"/>
  <c r="CH161" i="5"/>
  <c r="CH169" i="5"/>
  <c r="CH173" i="5"/>
  <c r="CH177" i="5"/>
  <c r="CH181" i="5"/>
  <c r="CH186" i="5"/>
  <c r="CH193" i="5"/>
  <c r="CH201" i="5"/>
  <c r="CH205" i="5"/>
  <c r="CH210" i="5"/>
  <c r="CH221" i="5"/>
  <c r="CH223" i="5"/>
  <c r="CH226" i="5"/>
  <c r="CH229" i="5"/>
  <c r="CH230" i="5"/>
  <c r="CH232" i="5"/>
  <c r="CH235" i="5"/>
  <c r="CH239" i="5"/>
  <c r="CH245" i="5"/>
  <c r="CH246" i="5"/>
  <c r="CH252" i="5"/>
  <c r="CH261" i="5"/>
  <c r="CH271" i="5"/>
  <c r="CH273" i="5"/>
  <c r="CH274" i="5"/>
  <c r="CH279" i="5"/>
  <c r="CH283" i="5"/>
  <c r="CH284" i="5"/>
  <c r="CH291" i="5"/>
  <c r="CH293" i="5"/>
  <c r="CH294" i="5"/>
  <c r="CH297" i="5"/>
  <c r="CH308" i="5"/>
  <c r="CH148" i="5"/>
  <c r="CH152" i="5"/>
  <c r="CH156" i="5"/>
  <c r="CH160" i="5"/>
  <c r="CH168" i="5"/>
  <c r="CH172" i="5"/>
  <c r="CH176" i="5"/>
  <c r="CH180" i="5"/>
  <c r="CH185" i="5"/>
  <c r="CH192" i="5"/>
  <c r="CH200" i="5"/>
  <c r="CH204" i="5"/>
  <c r="CH209" i="5"/>
  <c r="CH213" i="5"/>
  <c r="CH220" i="5"/>
  <c r="CH222" i="5"/>
  <c r="CH225" i="5"/>
  <c r="CH228" i="5"/>
  <c r="CH234" i="5"/>
  <c r="CH237" i="5"/>
  <c r="CH238" i="5"/>
  <c r="CH241" i="5"/>
  <c r="CH243" i="5"/>
  <c r="CH244" i="5"/>
  <c r="CH248" i="5"/>
  <c r="CH251" i="5"/>
  <c r="CH254" i="5"/>
  <c r="CH257" i="5"/>
  <c r="CH258" i="5"/>
  <c r="CH269" i="5"/>
  <c r="CH270" i="5"/>
  <c r="CH272" i="5"/>
  <c r="CH277" i="5"/>
  <c r="CH281" i="5"/>
  <c r="CH282" i="5"/>
  <c r="CH286" i="5"/>
  <c r="CH288" i="5"/>
  <c r="CH290" i="5"/>
  <c r="CH292" i="5"/>
  <c r="CH661" i="5"/>
  <c r="CH657" i="5"/>
  <c r="CH652" i="5"/>
  <c r="CH647" i="5"/>
  <c r="CH642" i="5"/>
  <c r="CH637" i="5"/>
  <c r="CH633" i="5"/>
  <c r="CH626" i="5"/>
  <c r="CH622" i="5"/>
  <c r="CH621" i="5"/>
  <c r="CH616" i="5"/>
  <c r="CH611" i="5"/>
  <c r="CH607" i="5"/>
  <c r="CH603" i="5"/>
  <c r="CH598" i="5"/>
  <c r="CH597" i="5"/>
  <c r="CH590" i="5"/>
  <c r="CH585" i="5"/>
  <c r="CH580" i="5"/>
  <c r="CH575" i="5"/>
  <c r="CH566" i="5"/>
  <c r="CH565" i="5"/>
  <c r="CH563" i="5"/>
  <c r="CH558" i="5"/>
  <c r="CH557" i="5"/>
  <c r="CH549" i="5"/>
  <c r="CH545" i="5"/>
  <c r="CH540" i="5"/>
  <c r="CH535" i="5"/>
  <c r="CH534" i="5"/>
  <c r="CH533" i="5"/>
  <c r="CH532" i="5"/>
  <c r="CH528" i="5"/>
  <c r="CH524" i="5"/>
  <c r="CH507" i="5"/>
  <c r="CH658" i="5"/>
  <c r="CH654" i="5"/>
  <c r="CH653" i="5"/>
  <c r="CH649" i="5"/>
  <c r="CH648" i="5"/>
  <c r="CH643" i="5"/>
  <c r="CH639" i="5"/>
  <c r="CH638" i="5"/>
  <c r="CH634" i="5"/>
  <c r="CH629" i="5"/>
  <c r="CH628" i="5"/>
  <c r="CH627" i="5"/>
  <c r="CH623" i="5"/>
  <c r="CH617" i="5"/>
  <c r="CH612" i="5"/>
  <c r="CH608" i="5"/>
  <c r="CH604" i="5"/>
  <c r="CH599" i="5"/>
  <c r="CH593" i="5"/>
  <c r="CH591" i="5"/>
  <c r="CH587" i="5"/>
  <c r="CH586" i="5"/>
  <c r="CH581" i="5"/>
  <c r="CH577" i="5"/>
  <c r="CH576" i="5"/>
  <c r="CH568" i="5"/>
  <c r="CH567" i="5"/>
  <c r="CH564" i="5"/>
  <c r="CH560" i="5"/>
  <c r="CH559" i="5"/>
  <c r="CH553" i="5"/>
  <c r="CH551" i="5"/>
  <c r="CH550" i="5"/>
  <c r="CH546" i="5"/>
  <c r="CH541" i="5"/>
  <c r="CH536" i="5"/>
  <c r="CH529" i="5"/>
  <c r="CH525" i="5"/>
  <c r="CH659" i="5"/>
  <c r="CH655" i="5"/>
  <c r="CH650" i="5"/>
  <c r="CH645" i="5"/>
  <c r="CH644" i="5"/>
  <c r="CH640" i="5"/>
  <c r="CH635" i="5"/>
  <c r="CH630" i="5"/>
  <c r="CH624" i="5"/>
  <c r="CH618" i="5"/>
  <c r="CH613" i="5"/>
  <c r="CH609" i="5"/>
  <c r="CH605" i="5"/>
  <c r="CH600" i="5"/>
  <c r="CH595" i="5"/>
  <c r="CH594" i="5"/>
  <c r="CH592" i="5"/>
  <c r="CH588" i="5"/>
  <c r="CH583" i="5"/>
  <c r="CH582" i="5"/>
  <c r="CH578" i="5"/>
  <c r="CH573" i="5"/>
  <c r="CH570" i="5"/>
  <c r="CH569" i="5"/>
  <c r="CH561" i="5"/>
  <c r="CH554" i="5"/>
  <c r="CH552" i="5"/>
  <c r="CH547" i="5"/>
  <c r="CH542" i="5"/>
  <c r="CH538" i="5"/>
  <c r="CH537" i="5"/>
  <c r="CH530" i="5"/>
  <c r="CH526" i="5"/>
  <c r="CH522" i="5"/>
  <c r="CH521" i="5"/>
  <c r="CH656" i="5"/>
  <c r="CH651" i="5"/>
  <c r="CH646" i="5"/>
  <c r="CH625" i="5"/>
  <c r="CH620" i="5"/>
  <c r="CH614" i="5"/>
  <c r="CH606" i="5"/>
  <c r="CH579" i="5"/>
  <c r="CH574" i="5"/>
  <c r="CH556" i="5"/>
  <c r="CH548" i="5"/>
  <c r="CH527" i="5"/>
  <c r="CH518" i="5"/>
  <c r="CH514" i="5"/>
  <c r="CH510" i="5"/>
  <c r="CH500" i="5"/>
  <c r="CH498" i="5"/>
  <c r="CH493" i="5"/>
  <c r="CH489" i="5"/>
  <c r="CH484" i="5"/>
  <c r="CH482" i="5"/>
  <c r="CH480" i="5"/>
  <c r="CH479" i="5"/>
  <c r="CH478" i="5"/>
  <c r="CH477" i="5"/>
  <c r="CH473" i="5"/>
  <c r="CH467" i="5"/>
  <c r="CH461" i="5"/>
  <c r="CH456" i="5"/>
  <c r="CH455" i="5"/>
  <c r="CH450" i="5"/>
  <c r="CH446" i="5"/>
  <c r="CH445" i="5"/>
  <c r="CH443" i="5"/>
  <c r="CH437" i="5"/>
  <c r="CH436" i="5"/>
  <c r="CH428" i="5"/>
  <c r="CH426" i="5"/>
  <c r="CH641" i="5"/>
  <c r="CH636" i="5"/>
  <c r="CH615" i="5"/>
  <c r="CH601" i="5"/>
  <c r="CH596" i="5"/>
  <c r="CH571" i="5"/>
  <c r="CH543" i="5"/>
  <c r="CH519" i="5"/>
  <c r="CH515" i="5"/>
  <c r="CH511" i="5"/>
  <c r="CH504" i="5"/>
  <c r="CH503" i="5"/>
  <c r="CH502" i="5"/>
  <c r="CH501" i="5"/>
  <c r="CH499" i="5"/>
  <c r="CH494" i="5"/>
  <c r="CH490" i="5"/>
  <c r="CH485" i="5"/>
  <c r="CH483" i="5"/>
  <c r="CH474" i="5"/>
  <c r="CH469" i="5"/>
  <c r="CH468" i="5"/>
  <c r="CH462" i="5"/>
  <c r="CH458" i="5"/>
  <c r="CH457" i="5"/>
  <c r="CH451" i="5"/>
  <c r="CH447" i="5"/>
  <c r="CH439" i="5"/>
  <c r="CH438" i="5"/>
  <c r="CH433" i="5"/>
  <c r="CH432" i="5"/>
  <c r="CH430" i="5"/>
  <c r="CH429" i="5"/>
  <c r="CH427" i="5"/>
  <c r="CH420" i="5"/>
  <c r="CH416" i="5"/>
  <c r="CH415" i="5"/>
  <c r="CH410" i="5"/>
  <c r="CH409" i="5"/>
  <c r="CH403" i="5"/>
  <c r="CH401" i="5"/>
  <c r="CH396" i="5"/>
  <c r="CH395" i="5"/>
  <c r="CH391" i="5"/>
  <c r="CH632" i="5"/>
  <c r="CH572" i="5"/>
  <c r="CH531" i="5"/>
  <c r="CH513" i="5"/>
  <c r="CH505" i="5"/>
  <c r="CH497" i="5"/>
  <c r="CH492" i="5"/>
  <c r="CH488" i="5"/>
  <c r="CH476" i="5"/>
  <c r="CH472" i="5"/>
  <c r="CH442" i="5"/>
  <c r="CH425" i="5"/>
  <c r="CH418" i="5"/>
  <c r="CH412" i="5"/>
  <c r="CH406" i="5"/>
  <c r="CH405" i="5"/>
  <c r="CH398" i="5"/>
  <c r="CH392" i="5"/>
  <c r="CH389" i="5"/>
  <c r="CH384" i="5"/>
  <c r="CH380" i="5"/>
  <c r="CH375" i="5"/>
  <c r="CH370" i="5"/>
  <c r="CH369" i="5"/>
  <c r="CH364" i="5"/>
  <c r="CH360" i="5"/>
  <c r="CH356" i="5"/>
  <c r="CH352" i="5"/>
  <c r="CH347" i="5"/>
  <c r="CH343" i="5"/>
  <c r="CH338" i="5"/>
  <c r="CH334" i="5"/>
  <c r="CH330" i="5"/>
  <c r="CH329" i="5"/>
  <c r="CH325" i="5"/>
  <c r="CH317" i="5"/>
  <c r="CH314" i="5"/>
  <c r="CH310" i="5"/>
  <c r="CH306" i="5"/>
  <c r="CH303" i="5"/>
  <c r="CH619" i="5"/>
  <c r="CH610" i="5"/>
  <c r="CH584" i="5"/>
  <c r="CH516" i="5"/>
  <c r="CH508" i="5"/>
  <c r="CH506" i="5"/>
  <c r="CH481" i="5"/>
  <c r="CH470" i="5"/>
  <c r="CH465" i="5"/>
  <c r="CH460" i="5"/>
  <c r="CH453" i="5"/>
  <c r="CH449" i="5"/>
  <c r="CH435" i="5"/>
  <c r="CH431" i="5"/>
  <c r="CH422" i="5"/>
  <c r="CH421" i="5"/>
  <c r="CH393" i="5"/>
  <c r="CH390" i="5"/>
  <c r="CH385" i="5"/>
  <c r="CH381" i="5"/>
  <c r="CH376" i="5"/>
  <c r="CH371" i="5"/>
  <c r="CH366" i="5"/>
  <c r="CH365" i="5"/>
  <c r="CH361" i="5"/>
  <c r="CH357" i="5"/>
  <c r="CH353" i="5"/>
  <c r="CH348" i="5"/>
  <c r="CH344" i="5"/>
  <c r="CH340" i="5"/>
  <c r="CH339" i="5"/>
  <c r="CH335" i="5"/>
  <c r="CH331" i="5"/>
  <c r="CH326" i="5"/>
  <c r="CH322" i="5"/>
  <c r="CH318" i="5"/>
  <c r="CH315" i="5"/>
  <c r="CH311" i="5"/>
  <c r="CH307" i="5"/>
  <c r="CH296" i="5"/>
  <c r="CH660" i="5"/>
  <c r="CH589" i="5"/>
  <c r="CH555" i="5"/>
  <c r="CH523" i="5"/>
  <c r="CH517" i="5"/>
  <c r="CH509" i="5"/>
  <c r="CH496" i="5"/>
  <c r="CH495" i="5"/>
  <c r="CH491" i="5"/>
  <c r="CH487" i="5"/>
  <c r="CH486" i="5"/>
  <c r="CH475" i="5"/>
  <c r="CH466" i="5"/>
  <c r="CH454" i="5"/>
  <c r="CH441" i="5"/>
  <c r="CH440" i="5"/>
  <c r="CH424" i="5"/>
  <c r="CH423" i="5"/>
  <c r="CH419" i="5"/>
  <c r="CH413" i="5"/>
  <c r="CH407" i="5"/>
  <c r="CH402" i="5"/>
  <c r="CH399" i="5"/>
  <c r="CH386" i="5"/>
  <c r="CH382" i="5"/>
  <c r="CH378" i="5"/>
  <c r="CH377" i="5"/>
  <c r="CH372" i="5"/>
  <c r="CH367" i="5"/>
  <c r="CH362" i="5"/>
  <c r="CH358" i="5"/>
  <c r="CH354" i="5"/>
  <c r="CH350" i="5"/>
  <c r="CH349" i="5"/>
  <c r="CH345" i="5"/>
  <c r="CH341" i="5"/>
  <c r="CH336" i="5"/>
  <c r="CH332" i="5"/>
  <c r="CH327" i="5"/>
  <c r="CH323" i="5"/>
  <c r="CH320" i="5"/>
  <c r="CH631" i="5"/>
  <c r="CH602" i="5"/>
  <c r="CH562" i="5"/>
  <c r="CH544" i="5"/>
  <c r="CH539" i="5"/>
  <c r="CH520" i="5"/>
  <c r="CH512" i="5"/>
  <c r="CH471" i="5"/>
  <c r="CH464" i="5"/>
  <c r="CH463" i="5"/>
  <c r="CH459" i="5"/>
  <c r="CH452" i="5"/>
  <c r="CH448" i="5"/>
  <c r="CH444" i="5"/>
  <c r="CH434" i="5"/>
  <c r="CH417" i="5"/>
  <c r="CH414" i="5"/>
  <c r="CH411" i="5"/>
  <c r="CH408" i="5"/>
  <c r="CH404" i="5"/>
  <c r="CH400" i="5"/>
  <c r="CH397" i="5"/>
  <c r="CH394" i="5"/>
  <c r="CH388" i="5"/>
  <c r="CH387" i="5"/>
  <c r="CH383" i="5"/>
  <c r="CH379" i="5"/>
  <c r="CH374" i="5"/>
  <c r="CH373" i="5"/>
  <c r="CH368" i="5"/>
  <c r="CH363" i="5"/>
  <c r="CH359" i="5"/>
  <c r="CH355" i="5"/>
  <c r="CH351" i="5"/>
  <c r="CH346" i="5"/>
  <c r="CH342" i="5"/>
  <c r="CH337" i="5"/>
  <c r="CH333" i="5"/>
  <c r="CH328" i="5"/>
  <c r="CH324" i="5"/>
  <c r="CH321" i="5"/>
  <c r="CH316" i="5"/>
  <c r="CH313" i="5"/>
  <c r="CH309" i="5"/>
  <c r="CH305" i="5"/>
  <c r="CH302" i="5"/>
  <c r="CH301" i="5"/>
  <c r="CH299" i="5"/>
  <c r="CH287" i="5"/>
  <c r="CH280" i="5"/>
  <c r="CH268" i="5"/>
  <c r="CH266" i="5"/>
  <c r="CH262" i="5"/>
  <c r="CH260" i="5"/>
  <c r="CH255" i="5"/>
  <c r="CH250" i="5"/>
  <c r="CH249" i="5"/>
  <c r="CH143" i="5"/>
  <c r="CH147" i="5"/>
  <c r="CH151" i="5"/>
  <c r="CH155" i="5"/>
  <c r="CH159" i="5"/>
  <c r="CH163" i="5"/>
  <c r="CH167" i="5"/>
  <c r="CH171" i="5"/>
  <c r="CH175" i="5"/>
  <c r="CH179" i="5"/>
  <c r="CH184" i="5"/>
  <c r="CH188" i="5"/>
  <c r="CH189" i="5"/>
  <c r="CH197" i="5"/>
  <c r="CH203" i="5"/>
  <c r="CH207" i="5"/>
  <c r="CH212" i="5"/>
  <c r="CH215" i="5"/>
  <c r="CH217" i="5"/>
  <c r="CH219" i="5"/>
  <c r="CH224" i="5"/>
  <c r="CH236" i="5"/>
  <c r="CH240" i="5"/>
  <c r="CH242" i="5"/>
  <c r="CH253" i="5"/>
  <c r="CH256" i="5"/>
  <c r="CH263" i="5"/>
  <c r="CH265" i="5"/>
  <c r="CH267" i="5"/>
  <c r="CH275" i="5"/>
  <c r="CH278" i="5"/>
  <c r="CH285" i="5"/>
  <c r="CH295" i="5"/>
  <c r="CH304" i="5"/>
  <c r="CH312" i="5"/>
  <c r="CH139" i="5" l="1"/>
  <c r="AM126" i="5" s="1"/>
  <c r="D20" i="4"/>
  <c r="D19" i="4"/>
  <c r="D14" i="4"/>
  <c r="D15" i="4"/>
  <c r="L14" i="4"/>
  <c r="L16" i="4"/>
  <c r="D26" i="4"/>
  <c r="D27" i="4"/>
</calcChain>
</file>

<file path=xl/sharedStrings.xml><?xml version="1.0" encoding="utf-8"?>
<sst xmlns="http://schemas.openxmlformats.org/spreadsheetml/2006/main" count="2223" uniqueCount="949">
  <si>
    <t>**</t>
    <phoneticPr fontId="4"/>
  </si>
  <si>
    <t>Customer
Info</t>
  </si>
  <si>
    <t>Name</t>
  </si>
  <si>
    <t>Company</t>
  </si>
  <si>
    <t>Dept</t>
  </si>
  <si>
    <t>Addr1</t>
  </si>
  <si>
    <t>Country</t>
  </si>
  <si>
    <t>Tel</t>
  </si>
  <si>
    <t>Fax</t>
  </si>
  <si>
    <t>Email</t>
  </si>
  <si>
    <t>Study Information</t>
  </si>
  <si>
    <t>CpdState</t>
  </si>
  <si>
    <t>Remnant</t>
  </si>
  <si>
    <t>shipping</t>
  </si>
  <si>
    <t xml:space="preserve">info@carnabio.com </t>
  </si>
  <si>
    <t>Compound and Assay Information</t>
  </si>
  <si>
    <t>Cpd2</t>
  </si>
  <si>
    <t>Cpd3</t>
  </si>
  <si>
    <t>Cpd4</t>
  </si>
  <si>
    <t>Cpd5</t>
  </si>
  <si>
    <t>Cpd6</t>
  </si>
  <si>
    <t>Cpd7</t>
  </si>
  <si>
    <t>Cpd8</t>
  </si>
  <si>
    <t>Cpd9</t>
  </si>
  <si>
    <t>Cpd10</t>
  </si>
  <si>
    <t>Cpd11</t>
  </si>
  <si>
    <t>Cpd12</t>
  </si>
  <si>
    <t>Cpd13</t>
  </si>
  <si>
    <t>Cpd14</t>
  </si>
  <si>
    <t>Cpd15</t>
  </si>
  <si>
    <t>BRAF</t>
  </si>
  <si>
    <t>Cpd16</t>
  </si>
  <si>
    <t>Cpd17</t>
  </si>
  <si>
    <t>COT</t>
  </si>
  <si>
    <t>Cpd18</t>
  </si>
  <si>
    <t>DLK</t>
  </si>
  <si>
    <t>Cpd19</t>
  </si>
  <si>
    <t>Cpd20</t>
  </si>
  <si>
    <t>Cpd21</t>
  </si>
  <si>
    <t>MAP2K1</t>
  </si>
  <si>
    <t>Cpd22</t>
  </si>
  <si>
    <t>MAP2K2</t>
  </si>
  <si>
    <t>Cpd23</t>
  </si>
  <si>
    <t>MAP2K3</t>
  </si>
  <si>
    <t>Cpd24</t>
  </si>
  <si>
    <t>MAP2K4</t>
  </si>
  <si>
    <t>Cpd25</t>
  </si>
  <si>
    <t>MAP2K5</t>
  </si>
  <si>
    <t>Cpd26</t>
  </si>
  <si>
    <t>MAP2K6</t>
  </si>
  <si>
    <t>Cpd27</t>
  </si>
  <si>
    <t>MAP2K7</t>
  </si>
  <si>
    <t>Cpd28</t>
  </si>
  <si>
    <t>MAP3K1</t>
  </si>
  <si>
    <t>Cpd29</t>
  </si>
  <si>
    <t>MAP3K2</t>
  </si>
  <si>
    <t>Cpd30</t>
  </si>
  <si>
    <t>MAP3K3</t>
  </si>
  <si>
    <t>Cpd31</t>
  </si>
  <si>
    <t>MAP3K4</t>
  </si>
  <si>
    <t>Cpd32</t>
  </si>
  <si>
    <t>MAP3K5</t>
  </si>
  <si>
    <t>Cpd33</t>
  </si>
  <si>
    <t>MLK1</t>
  </si>
  <si>
    <t>Cpd34</t>
  </si>
  <si>
    <t>MLK2</t>
  </si>
  <si>
    <t>Cpd35</t>
  </si>
  <si>
    <t>MLK3</t>
  </si>
  <si>
    <t>Cpd36</t>
  </si>
  <si>
    <t>MOS</t>
  </si>
  <si>
    <t>Cpd37</t>
  </si>
  <si>
    <t>Cpd38</t>
  </si>
  <si>
    <t>RAF1</t>
  </si>
  <si>
    <t>Cpd39</t>
  </si>
  <si>
    <t>TAK1-TAB1</t>
  </si>
  <si>
    <t>Cpd40</t>
  </si>
  <si>
    <t>Cpd41</t>
  </si>
  <si>
    <t>Cpd42</t>
  </si>
  <si>
    <t>Cpd43</t>
  </si>
  <si>
    <t>Cpd44</t>
  </si>
  <si>
    <t>Cpd45</t>
  </si>
  <si>
    <t>Cpd46</t>
  </si>
  <si>
    <t>Cpd47</t>
  </si>
  <si>
    <t>Cpd48</t>
  </si>
  <si>
    <t>Cpd49</t>
  </si>
  <si>
    <t>Cpd50</t>
  </si>
  <si>
    <t># Checked or red colored kinase is selected one.</t>
  </si>
  <si>
    <t>TK20</t>
  </si>
  <si>
    <t>TK20_1mM</t>
  </si>
  <si>
    <t>STK30</t>
  </si>
  <si>
    <t>STK30_1mM</t>
  </si>
  <si>
    <t>Cell Cycle</t>
  </si>
  <si>
    <t>Cell Cycle_1mM</t>
  </si>
  <si>
    <t>MAPK</t>
  </si>
  <si>
    <t>FULL</t>
  </si>
  <si>
    <t>FULL_1mM</t>
  </si>
  <si>
    <t>FULL+MAPK</t>
  </si>
  <si>
    <t>FULL_1mM+MAPK</t>
  </si>
  <si>
    <t>ABL</t>
  </si>
  <si>
    <t>ABL_1mM</t>
  </si>
  <si>
    <t>ACK</t>
  </si>
  <si>
    <t>ABL(E255K)</t>
  </si>
  <si>
    <t>ABL(E255K)_1mM</t>
  </si>
  <si>
    <t>ALK</t>
  </si>
  <si>
    <t>ABL(T315I)</t>
  </si>
  <si>
    <t>ABL(T315I)_1mM</t>
  </si>
  <si>
    <t>EML4-ALK</t>
  </si>
  <si>
    <t>NPM1-ALK</t>
  </si>
  <si>
    <t>ARG</t>
  </si>
  <si>
    <t>AXL</t>
  </si>
  <si>
    <t>ACK_1mM</t>
  </si>
  <si>
    <t>BLK</t>
  </si>
  <si>
    <t>BMX</t>
  </si>
  <si>
    <t>ALK_1mM</t>
  </si>
  <si>
    <t>CSK</t>
  </si>
  <si>
    <t>DDR1</t>
  </si>
  <si>
    <t>DDR2</t>
  </si>
  <si>
    <t>EGFR</t>
  </si>
  <si>
    <t>ALK(F1174L)</t>
  </si>
  <si>
    <t>ALK(F1174L)_1mM</t>
  </si>
  <si>
    <t>ALK(R1275Q)</t>
  </si>
  <si>
    <t>ALK(R1275Q)_1mM</t>
  </si>
  <si>
    <t>EML4-ALK_1mM</t>
  </si>
  <si>
    <t>NPM1-ALK_1mM</t>
  </si>
  <si>
    <t>FER</t>
  </si>
  <si>
    <t>ARG_1mM</t>
  </si>
  <si>
    <t>FES</t>
  </si>
  <si>
    <t>FGFR1</t>
  </si>
  <si>
    <t>FGFR2</t>
  </si>
  <si>
    <t>FGFR3</t>
  </si>
  <si>
    <t>AXL_1mM</t>
  </si>
  <si>
    <t>FGFR4</t>
  </si>
  <si>
    <t>BLK_1mM</t>
  </si>
  <si>
    <t>FLT1</t>
  </si>
  <si>
    <t>BMX_1mM</t>
  </si>
  <si>
    <t>FLT3</t>
  </si>
  <si>
    <t>FLT4</t>
  </si>
  <si>
    <t>FMS</t>
  </si>
  <si>
    <t>FRK</t>
  </si>
  <si>
    <t>BRK</t>
  </si>
  <si>
    <t>BRK_1mM</t>
  </si>
  <si>
    <t>HCK</t>
  </si>
  <si>
    <t>HER2</t>
  </si>
  <si>
    <t>HER4</t>
  </si>
  <si>
    <t>BTK</t>
  </si>
  <si>
    <t>BTK_1mM</t>
  </si>
  <si>
    <t>IGF1R</t>
  </si>
  <si>
    <t>ITK</t>
  </si>
  <si>
    <t>CSK_1mM</t>
  </si>
  <si>
    <t>JAK1</t>
  </si>
  <si>
    <t>JAK2</t>
  </si>
  <si>
    <t>JAK3</t>
  </si>
  <si>
    <t>KDR</t>
  </si>
  <si>
    <t>DDR1_1mM</t>
  </si>
  <si>
    <t>KIT</t>
  </si>
  <si>
    <t>DDR2_1mM</t>
  </si>
  <si>
    <t>LYNa</t>
  </si>
  <si>
    <t>EGFR_1mM</t>
  </si>
  <si>
    <t>LYNb</t>
  </si>
  <si>
    <t>MER</t>
  </si>
  <si>
    <t>MET</t>
  </si>
  <si>
    <t>EGFR(d746-750)</t>
  </si>
  <si>
    <t>EGFR(d746-750)_1mM</t>
  </si>
  <si>
    <t>MUSK</t>
  </si>
  <si>
    <t>PDGFRα</t>
  </si>
  <si>
    <t>PDGFRβ</t>
  </si>
  <si>
    <t>EGFR(L858R)</t>
  </si>
  <si>
    <t>EGFR(L858R)_1mM</t>
  </si>
  <si>
    <t>RON</t>
  </si>
  <si>
    <t>EGFR(L861Q)</t>
  </si>
  <si>
    <t>EGFR(L861Q)_1mM</t>
  </si>
  <si>
    <t>ROS</t>
  </si>
  <si>
    <t>SRC</t>
  </si>
  <si>
    <t>SRM</t>
  </si>
  <si>
    <t>SYK</t>
  </si>
  <si>
    <t>EGFR(T790M)</t>
  </si>
  <si>
    <t>EGFR(T790M)_1mM</t>
  </si>
  <si>
    <t>TEC</t>
  </si>
  <si>
    <t>TRKA</t>
  </si>
  <si>
    <t>TRKB</t>
  </si>
  <si>
    <t>TRKC</t>
  </si>
  <si>
    <t>TXK</t>
  </si>
  <si>
    <t>TYK2</t>
  </si>
  <si>
    <t>EPHA1</t>
  </si>
  <si>
    <t>EPHA1_1mM</t>
  </si>
  <si>
    <t>TYRO3</t>
  </si>
  <si>
    <t>YES</t>
  </si>
  <si>
    <t>ZAP70</t>
  </si>
  <si>
    <t>EPHA2</t>
  </si>
  <si>
    <t>EPHA2_1mM</t>
  </si>
  <si>
    <t>EPHA3</t>
  </si>
  <si>
    <t>EPHA3_1mM</t>
  </si>
  <si>
    <t>EPHA4</t>
  </si>
  <si>
    <t>AKT1</t>
  </si>
  <si>
    <t>AKT2</t>
  </si>
  <si>
    <t>AKT3</t>
  </si>
  <si>
    <t>AMPKα1/β1/γ1</t>
  </si>
  <si>
    <t>EPHA4_1mM</t>
  </si>
  <si>
    <t>EPHA5</t>
  </si>
  <si>
    <t>AMPKα2/β1/γ1</t>
  </si>
  <si>
    <t>AurA</t>
  </si>
  <si>
    <t>AurA/TPX2</t>
  </si>
  <si>
    <t>EPHA5_1mM</t>
  </si>
  <si>
    <t>EPHA6</t>
  </si>
  <si>
    <t>AurC</t>
  </si>
  <si>
    <t>BRSK1</t>
  </si>
  <si>
    <t>BRSK2</t>
  </si>
  <si>
    <t>CaMK1α</t>
  </si>
  <si>
    <t>EPHA6_1mM</t>
  </si>
  <si>
    <t>EPHA7</t>
  </si>
  <si>
    <t>CaMK1δ</t>
  </si>
  <si>
    <t>CaMK2α</t>
  </si>
  <si>
    <t>CaMK2β</t>
  </si>
  <si>
    <t>CaMK2γ</t>
  </si>
  <si>
    <t>EPHA7_1mM</t>
  </si>
  <si>
    <t>EPHA8</t>
  </si>
  <si>
    <t>CaMK2δ</t>
  </si>
  <si>
    <t>CaMK4</t>
  </si>
  <si>
    <t>CDC2/CycB1</t>
  </si>
  <si>
    <t>CDC7/ASK</t>
  </si>
  <si>
    <t>EPHA8_1mM</t>
  </si>
  <si>
    <t>EPHB1</t>
  </si>
  <si>
    <t>CDK2/CycA2</t>
  </si>
  <si>
    <t>CDK2/CycE1</t>
  </si>
  <si>
    <t>CDK3/CycE1</t>
  </si>
  <si>
    <t>CDK4/CycD3</t>
  </si>
  <si>
    <t>EPHB1_1mM</t>
  </si>
  <si>
    <t>EPHB2</t>
  </si>
  <si>
    <t>CDK5/p25</t>
  </si>
  <si>
    <t>CDK6/CycD3</t>
  </si>
  <si>
    <t>CDK9/CycT1</t>
  </si>
  <si>
    <t>EPHB2_1mM</t>
  </si>
  <si>
    <t>EPHB3</t>
  </si>
  <si>
    <t>CGK2</t>
  </si>
  <si>
    <t>CHK1</t>
  </si>
  <si>
    <t>CHK2</t>
  </si>
  <si>
    <t>CK1α</t>
  </si>
  <si>
    <t>EPHB3_1mM</t>
  </si>
  <si>
    <t>EPHB4</t>
  </si>
  <si>
    <t>CK1γ1</t>
  </si>
  <si>
    <t>CK1γ2</t>
  </si>
  <si>
    <t>CK1γ3</t>
  </si>
  <si>
    <t>CK1δ</t>
  </si>
  <si>
    <t>EPHB4_1mM</t>
  </si>
  <si>
    <t>FAK</t>
  </si>
  <si>
    <t>CK1ε</t>
  </si>
  <si>
    <t>CK2α1/β</t>
  </si>
  <si>
    <t>CK2α2/β</t>
  </si>
  <si>
    <t>CLK1</t>
  </si>
  <si>
    <t>FAK_1mM</t>
  </si>
  <si>
    <t>CLK2</t>
  </si>
  <si>
    <t>CLK3</t>
  </si>
  <si>
    <t>CRIK</t>
  </si>
  <si>
    <t>DAPK1</t>
  </si>
  <si>
    <t>FER_1mM</t>
  </si>
  <si>
    <t>DCAMKL2</t>
  </si>
  <si>
    <t>DYRK1A</t>
  </si>
  <si>
    <t>DYRK1B</t>
  </si>
  <si>
    <t>DYRK2</t>
  </si>
  <si>
    <t>FES_1mM</t>
  </si>
  <si>
    <t>DYRK3</t>
  </si>
  <si>
    <t>EEF2K</t>
  </si>
  <si>
    <t>Erk1</t>
  </si>
  <si>
    <t>Erk2</t>
  </si>
  <si>
    <t>FGFR1_1mM</t>
  </si>
  <si>
    <t>Erk5</t>
  </si>
  <si>
    <t>GSK3α</t>
  </si>
  <si>
    <t>GSK3β</t>
  </si>
  <si>
    <t>Haspin</t>
  </si>
  <si>
    <t>FGFR2_1mM</t>
  </si>
  <si>
    <t>HGK</t>
  </si>
  <si>
    <t>HIPK1</t>
  </si>
  <si>
    <t>HIPK2</t>
  </si>
  <si>
    <t>HIPK3</t>
  </si>
  <si>
    <t>FGFR3_1mM</t>
  </si>
  <si>
    <t>FGFR3(K650E)</t>
  </si>
  <si>
    <t>HIPK4</t>
  </si>
  <si>
    <t>IKKα</t>
  </si>
  <si>
    <t>IKKβ</t>
  </si>
  <si>
    <t>IKKε</t>
  </si>
  <si>
    <t>FGFR3(K650E)_1mM</t>
  </si>
  <si>
    <t>FGFR3(K650M)</t>
  </si>
  <si>
    <t>IRAK1</t>
  </si>
  <si>
    <t>IRAK4</t>
  </si>
  <si>
    <t>JNK1</t>
  </si>
  <si>
    <t>JNK2</t>
  </si>
  <si>
    <t>FGFR3(K650M)_1mM</t>
  </si>
  <si>
    <t>JNK3</t>
  </si>
  <si>
    <t>LATS2</t>
  </si>
  <si>
    <t>LOK</t>
  </si>
  <si>
    <t>MAP4K2</t>
  </si>
  <si>
    <t>FGFR4_1mM</t>
  </si>
  <si>
    <t>FGFR4(N535K)</t>
  </si>
  <si>
    <t>MAPKAPK2</t>
  </si>
  <si>
    <t>MAPKAPK3</t>
  </si>
  <si>
    <t>MAPKAPK5</t>
  </si>
  <si>
    <t>MARK1</t>
  </si>
  <si>
    <t>FGFR4(N535K)_1mM</t>
  </si>
  <si>
    <t>FGFR4(V550E)</t>
  </si>
  <si>
    <t>MARK2</t>
  </si>
  <si>
    <t>MARK3</t>
  </si>
  <si>
    <t>MARK4</t>
  </si>
  <si>
    <t>MELK</t>
  </si>
  <si>
    <t>FGFR4(V550E)_1mM</t>
  </si>
  <si>
    <t>FGFR4(V550L)</t>
  </si>
  <si>
    <t>MINK</t>
  </si>
  <si>
    <t>MNK1</t>
  </si>
  <si>
    <t>MNK2</t>
  </si>
  <si>
    <t>FGFR4(V550L)_1mM</t>
  </si>
  <si>
    <t>FGR</t>
  </si>
  <si>
    <t>MRCKα</t>
  </si>
  <si>
    <t>MRCKβ</t>
  </si>
  <si>
    <t>MSK1</t>
  </si>
  <si>
    <t>MSK2</t>
  </si>
  <si>
    <t>FGR_1mM</t>
  </si>
  <si>
    <t>MSSK1</t>
  </si>
  <si>
    <t>MST1</t>
  </si>
  <si>
    <t>MST2</t>
  </si>
  <si>
    <t>MST3</t>
  </si>
  <si>
    <t>FLT1_1mM</t>
  </si>
  <si>
    <t>MST4</t>
  </si>
  <si>
    <t>NDR1</t>
  </si>
  <si>
    <t>NDR2</t>
  </si>
  <si>
    <t>NEK1</t>
  </si>
  <si>
    <t>FLT3_1mM</t>
  </si>
  <si>
    <t>NEK2</t>
  </si>
  <si>
    <t>NEK4</t>
  </si>
  <si>
    <t>NEK6</t>
  </si>
  <si>
    <t>NEK7</t>
  </si>
  <si>
    <t>FLT4_1mM</t>
  </si>
  <si>
    <t>NEK9</t>
  </si>
  <si>
    <t>NuaK1</t>
  </si>
  <si>
    <t>NuaK2</t>
  </si>
  <si>
    <t>p38α</t>
  </si>
  <si>
    <t>FMS_1mM</t>
  </si>
  <si>
    <t>p38β</t>
  </si>
  <si>
    <t>p38γ</t>
  </si>
  <si>
    <t>p38δ</t>
  </si>
  <si>
    <t>p70S6K</t>
  </si>
  <si>
    <t>FRK_1mM</t>
  </si>
  <si>
    <t>p70S6Kβ</t>
  </si>
  <si>
    <t>PAK1</t>
  </si>
  <si>
    <t>PAK2</t>
  </si>
  <si>
    <t>PAK4</t>
  </si>
  <si>
    <t>PAK5</t>
  </si>
  <si>
    <t>PAK6</t>
  </si>
  <si>
    <t>PASK</t>
  </si>
  <si>
    <t>HCK_1mM</t>
  </si>
  <si>
    <t>PBK</t>
  </si>
  <si>
    <t>PDHK2</t>
  </si>
  <si>
    <t>PDHK4</t>
  </si>
  <si>
    <t>PDK1</t>
  </si>
  <si>
    <t>HER2_1mM</t>
  </si>
  <si>
    <t>PEK</t>
  </si>
  <si>
    <t>PGK</t>
  </si>
  <si>
    <t>PHKG1</t>
  </si>
  <si>
    <t>PHKG2</t>
  </si>
  <si>
    <t>HER4_1mM</t>
  </si>
  <si>
    <t>PIM1</t>
  </si>
  <si>
    <t>PIM2</t>
  </si>
  <si>
    <t>PIM3</t>
  </si>
  <si>
    <t>PKACα</t>
  </si>
  <si>
    <t>IGF1R_1mM</t>
  </si>
  <si>
    <t>INSR</t>
  </si>
  <si>
    <t>PKACβ</t>
  </si>
  <si>
    <t>PKACγ</t>
  </si>
  <si>
    <t>PKCα</t>
  </si>
  <si>
    <t>PKCβ1</t>
  </si>
  <si>
    <t>INSR_1mM</t>
  </si>
  <si>
    <t>IRR</t>
  </si>
  <si>
    <t>PKCβ2</t>
  </si>
  <si>
    <t>PKCγ</t>
  </si>
  <si>
    <t>PKCδ</t>
  </si>
  <si>
    <t>PKCε</t>
  </si>
  <si>
    <t>IRR_1mM</t>
  </si>
  <si>
    <t>PKCζ</t>
  </si>
  <si>
    <t>PKCη</t>
  </si>
  <si>
    <t>PKCθ</t>
  </si>
  <si>
    <t>PKCι</t>
  </si>
  <si>
    <t>ITK_1mM</t>
  </si>
  <si>
    <t>PKD1</t>
  </si>
  <si>
    <t>PKD2</t>
  </si>
  <si>
    <t>PKD3</t>
  </si>
  <si>
    <t>PKN1</t>
  </si>
  <si>
    <t>JAK1_1mM</t>
  </si>
  <si>
    <t>PKR</t>
  </si>
  <si>
    <t>PLK1</t>
  </si>
  <si>
    <t>PLK2</t>
  </si>
  <si>
    <t>PLK3</t>
  </si>
  <si>
    <t>JAK2_1mM</t>
  </si>
  <si>
    <t>PRKX</t>
  </si>
  <si>
    <t>QIK</t>
  </si>
  <si>
    <t>ROCK1</t>
  </si>
  <si>
    <t>ROCK2</t>
  </si>
  <si>
    <t>JAK3_1mM</t>
  </si>
  <si>
    <t>RSK1</t>
  </si>
  <si>
    <t>RSK2</t>
  </si>
  <si>
    <t>RSK3</t>
  </si>
  <si>
    <t>RSK4</t>
  </si>
  <si>
    <t>KDR_1mM</t>
  </si>
  <si>
    <t>SGK</t>
  </si>
  <si>
    <t>SGK2</t>
  </si>
  <si>
    <t>SGK3</t>
  </si>
  <si>
    <t>SIK</t>
  </si>
  <si>
    <t>KIT_1mM</t>
  </si>
  <si>
    <t>KIT(D816V)</t>
  </si>
  <si>
    <t>skMLCK</t>
  </si>
  <si>
    <t>SLK</t>
  </si>
  <si>
    <t>SRPK1</t>
  </si>
  <si>
    <t>SRPK2</t>
  </si>
  <si>
    <t>KIT(D816V)_1mM</t>
  </si>
  <si>
    <t>KIT(T670I)</t>
  </si>
  <si>
    <t>TAOK2</t>
  </si>
  <si>
    <t>TBK1</t>
  </si>
  <si>
    <t>TNIK</t>
  </si>
  <si>
    <t>TSSK1</t>
  </si>
  <si>
    <t>KIT(T670I)_1mM</t>
  </si>
  <si>
    <t>KIT(V560G)</t>
  </si>
  <si>
    <t>TSSK2</t>
  </si>
  <si>
    <t>TSSK3</t>
  </si>
  <si>
    <t>WNK1</t>
  </si>
  <si>
    <t>WNK2</t>
  </si>
  <si>
    <t>KIT(V560G)_1mM</t>
  </si>
  <si>
    <t>KIT(V654A)</t>
  </si>
  <si>
    <t>WNK3</t>
  </si>
  <si>
    <t>KIT(V654A)_1mM</t>
  </si>
  <si>
    <t>LCK</t>
  </si>
  <si>
    <t>LCK_1mM</t>
  </si>
  <si>
    <t>LTK</t>
  </si>
  <si>
    <t>LTK_1mM</t>
  </si>
  <si>
    <t>SPHK1</t>
  </si>
  <si>
    <t>SPHK2</t>
  </si>
  <si>
    <t>LYNa_1mM</t>
  </si>
  <si>
    <t>LYNb_1mM</t>
  </si>
  <si>
    <t>MER_1mM</t>
  </si>
  <si>
    <t>MET_1mM</t>
  </si>
  <si>
    <t>MET(Y1235D)</t>
  </si>
  <si>
    <t>MET(Y1235D)_1mM</t>
  </si>
  <si>
    <t>MUSK_1mM</t>
  </si>
  <si>
    <t>PDGFRα_1mM</t>
  </si>
  <si>
    <t>PDGFRβ_1mM</t>
  </si>
  <si>
    <t>PYK2</t>
  </si>
  <si>
    <t>PYK2_1mM</t>
  </si>
  <si>
    <t>RET</t>
  </si>
  <si>
    <t>RET_1mM</t>
  </si>
  <si>
    <t>RET(G691S)</t>
  </si>
  <si>
    <t>RET(G691S)_1mM</t>
  </si>
  <si>
    <t>RET(M918T)</t>
  </si>
  <si>
    <t>RET(M918T)_1mM</t>
  </si>
  <si>
    <t>RET(S891A)</t>
  </si>
  <si>
    <t>RET(S891A)_1mM</t>
  </si>
  <si>
    <t>RET(Y791F)</t>
  </si>
  <si>
    <t>RET(Y791F)_1mM</t>
  </si>
  <si>
    <t>RON_1mM</t>
  </si>
  <si>
    <t>ROS_1mM</t>
  </si>
  <si>
    <t>SRC_1mM</t>
  </si>
  <si>
    <t>SRM_1mM</t>
  </si>
  <si>
    <t>SYK_1mM</t>
  </si>
  <si>
    <t>TEC_1mM</t>
  </si>
  <si>
    <t>TIE2</t>
  </si>
  <si>
    <t>TIE2_1mM</t>
  </si>
  <si>
    <t>TNK1</t>
  </si>
  <si>
    <t>TNK1_1mM</t>
  </si>
  <si>
    <t>TRKA_1mM</t>
  </si>
  <si>
    <t>TRKB_1mM</t>
  </si>
  <si>
    <t>TRKC_1mM</t>
  </si>
  <si>
    <t>TXK_1mM</t>
  </si>
  <si>
    <t>TYK2_1mM</t>
  </si>
  <si>
    <t>TYRO3_1mM</t>
  </si>
  <si>
    <t>YES_1mM</t>
  </si>
  <si>
    <t>ZAP70_1mM</t>
  </si>
  <si>
    <t>AKT1_1mM</t>
  </si>
  <si>
    <t>AMPKα1/β1/γ1_1mM</t>
  </si>
  <si>
    <t>AurA_1mM</t>
  </si>
  <si>
    <t>AurC_1mM</t>
  </si>
  <si>
    <t>BRAF_Cascade</t>
  </si>
  <si>
    <t>BRSK1_1mM</t>
  </si>
  <si>
    <t>CaMK4_1mM</t>
  </si>
  <si>
    <t>CDC2/CycB1_1mM</t>
  </si>
  <si>
    <t>CDC7/ASK_1mM</t>
  </si>
  <si>
    <t>CDK2/CycA2_1mM</t>
  </si>
  <si>
    <t>CDK2/CycE1_1mM</t>
  </si>
  <si>
    <t>CDK4/CycD3_1mM</t>
  </si>
  <si>
    <t>CDK5/p25_1mM</t>
  </si>
  <si>
    <t>CDK6/CycD3_1mM</t>
  </si>
  <si>
    <t>CDK9/CycT1_1mM</t>
  </si>
  <si>
    <t>CHK1_1mM</t>
  </si>
  <si>
    <t>CHK2_1mM</t>
  </si>
  <si>
    <t>CK1α_1mM</t>
  </si>
  <si>
    <t>CK1ε_1mM</t>
  </si>
  <si>
    <t>CK2α1/β_1mM</t>
  </si>
  <si>
    <t>COT_Cascade</t>
  </si>
  <si>
    <t>DAPK1_1mM</t>
  </si>
  <si>
    <t>DLK_Cascade</t>
  </si>
  <si>
    <t>DYRK1B_1mM</t>
  </si>
  <si>
    <t>Erk2_1mM</t>
  </si>
  <si>
    <t>GSK3α_1mM</t>
  </si>
  <si>
    <t>GSK3β_1mM</t>
  </si>
  <si>
    <t>IKKβ_1mM</t>
  </si>
  <si>
    <t>JNK1_1mM</t>
  </si>
  <si>
    <t>JNK2_1mM</t>
  </si>
  <si>
    <t>JNK3_1mM</t>
  </si>
  <si>
    <t>MAP2K1_Cascade</t>
  </si>
  <si>
    <t>MAP2K2_Cascade</t>
  </si>
  <si>
    <t>MAP2K3_Cascade</t>
  </si>
  <si>
    <t>MAP2K4_Cascade</t>
  </si>
  <si>
    <t>MAP2K5_Cascade</t>
  </si>
  <si>
    <t>MAP2K6_Cascade</t>
  </si>
  <si>
    <t>MAP2K7_Cascade</t>
  </si>
  <si>
    <t>MAP3K1_Cascade</t>
  </si>
  <si>
    <t>MAP3K2_Cascade</t>
  </si>
  <si>
    <t>MAP3K3_Cascade</t>
  </si>
  <si>
    <t>MAP3K4_Cascade</t>
  </si>
  <si>
    <t>MAP3K5_Cascade</t>
  </si>
  <si>
    <t>MAPKAPK2_1mM</t>
  </si>
  <si>
    <t>MLK1_Cascade</t>
  </si>
  <si>
    <t>MLK2_Cascade</t>
  </si>
  <si>
    <t>MLK3_Cascade</t>
  </si>
  <si>
    <t>MOS_Cascade</t>
  </si>
  <si>
    <t>MST1_1mM</t>
  </si>
  <si>
    <t>NEK1_1mM</t>
  </si>
  <si>
    <t>NEK2_1mM</t>
  </si>
  <si>
    <t>NEK6_1mM</t>
  </si>
  <si>
    <t>NEK7_1mM</t>
  </si>
  <si>
    <t>NEK9_1mM</t>
  </si>
  <si>
    <t>p38α_1mM</t>
  </si>
  <si>
    <t>p70S6K_1mM</t>
  </si>
  <si>
    <t>PAK2_1mM</t>
  </si>
  <si>
    <t>PDK1_1mM</t>
  </si>
  <si>
    <t>PIM1_1mM</t>
  </si>
  <si>
    <t>PIM2_1mM</t>
  </si>
  <si>
    <t>PKACα_1mM</t>
  </si>
  <si>
    <t>PKCα_1mM</t>
  </si>
  <si>
    <t>PKD2_1mM</t>
  </si>
  <si>
    <t>PLK1_1mM</t>
  </si>
  <si>
    <t>PLK3_1mM</t>
  </si>
  <si>
    <t>RAF1_Cascade</t>
  </si>
  <si>
    <t>ROCK1_1mM</t>
  </si>
  <si>
    <t>RSK1_1mM</t>
  </si>
  <si>
    <t>SGK_1mM</t>
  </si>
  <si>
    <t>TAK1-TAB1_Cascade</t>
  </si>
  <si>
    <r>
      <t>IC50</t>
    </r>
    <r>
      <rPr>
        <sz val="9"/>
        <rFont val="ＭＳ Ｐゴシック"/>
        <family val="3"/>
        <charset val="128"/>
      </rPr>
      <t>計算セル</t>
    </r>
    <rPh sb="4" eb="6">
      <t>ケイサン</t>
    </rPh>
    <phoneticPr fontId="4"/>
  </si>
  <si>
    <t>Customer Information</t>
    <phoneticPr fontId="5" type="noConversion"/>
  </si>
  <si>
    <t>State/Zip</t>
    <phoneticPr fontId="4"/>
  </si>
  <si>
    <t>Study Information</t>
    <phoneticPr fontId="5" type="noConversion"/>
  </si>
  <si>
    <t>AssayType</t>
    <phoneticPr fontId="4"/>
  </si>
  <si>
    <t>1: %I, 2: IC50</t>
    <phoneticPr fontId="4"/>
  </si>
  <si>
    <t>1: Solution, 2: Solid</t>
    <phoneticPr fontId="4"/>
  </si>
  <si>
    <t>Unit</t>
    <phoneticPr fontId="4"/>
  </si>
  <si>
    <t>language Report</t>
    <phoneticPr fontId="4"/>
  </si>
  <si>
    <t>1: Japanese, 2: English</t>
    <phoneticPr fontId="4"/>
  </si>
  <si>
    <t>Additional Information</t>
    <phoneticPr fontId="5" type="noConversion"/>
  </si>
  <si>
    <t>Target Kinase Selection</t>
    <phoneticPr fontId="5" type="noConversion"/>
  </si>
  <si>
    <t>KinaseList</t>
    <phoneticPr fontId="5" type="noConversion"/>
  </si>
  <si>
    <t>Flag</t>
    <phoneticPr fontId="5" type="noConversion"/>
  </si>
  <si>
    <t>Cell Cycle_1mM</t>
    <phoneticPr fontId="4"/>
  </si>
  <si>
    <t>FULL_1mM</t>
    <phoneticPr fontId="4"/>
  </si>
  <si>
    <t>Count</t>
    <phoneticPr fontId="4"/>
  </si>
  <si>
    <t>FULL_1mM+MAPK</t>
    <phoneticPr fontId="4"/>
  </si>
  <si>
    <t>TK</t>
    <phoneticPr fontId="4"/>
  </si>
  <si>
    <t>STK</t>
    <phoneticPr fontId="4"/>
  </si>
  <si>
    <t>STK_1mM</t>
    <phoneticPr fontId="4"/>
  </si>
  <si>
    <t>Other</t>
    <phoneticPr fontId="4"/>
  </si>
  <si>
    <t>Other_1mM</t>
    <phoneticPr fontId="4"/>
  </si>
  <si>
    <t>Cascade</t>
    <phoneticPr fontId="4"/>
  </si>
  <si>
    <t>※</t>
  </si>
  <si>
    <t>• 1mM assay all</t>
    <phoneticPr fontId="5" type="noConversion"/>
  </si>
  <si>
    <r>
      <t>L</t>
    </r>
    <r>
      <rPr>
        <sz val="10"/>
        <rFont val="Arial"/>
        <family val="2"/>
      </rPr>
      <t>ist</t>
    </r>
    <phoneticPr fontId="4"/>
  </si>
  <si>
    <t>CDK7/CycH/MAT1</t>
  </si>
  <si>
    <t>CDK7/CycH/MAT1_1mM</t>
  </si>
  <si>
    <t>CLK1_1mM</t>
  </si>
  <si>
    <t>CLK2_1mM</t>
  </si>
  <si>
    <t>DYRK1A_1mM</t>
  </si>
  <si>
    <t>Erk1_1mM</t>
  </si>
  <si>
    <t>HGK_1mM</t>
  </si>
  <si>
    <t>HIPK4_1mM</t>
  </si>
  <si>
    <t>MINK_1mM</t>
  </si>
  <si>
    <t>p38β_1mM</t>
  </si>
  <si>
    <t>p38γ_1mM</t>
  </si>
  <si>
    <t>p38δ_1mM</t>
  </si>
  <si>
    <t>PBK_1mM</t>
  </si>
  <si>
    <t>PKCε_1mM</t>
  </si>
  <si>
    <t>QIK_1mM</t>
  </si>
  <si>
    <t>RSK3_1mM</t>
  </si>
  <si>
    <t>RSK4_1mM</t>
  </si>
  <si>
    <t>SIK_1mM</t>
  </si>
  <si>
    <t>TNIK_1mM</t>
  </si>
  <si>
    <t>TSSK1_1mM</t>
  </si>
  <si>
    <t>BUB1/BUB3</t>
  </si>
  <si>
    <t>NIM1K</t>
  </si>
  <si>
    <t xml:space="preserve"> Customer Name</t>
  </si>
  <si>
    <t xml:space="preserve"> Institution/Company</t>
  </si>
  <si>
    <t xml:space="preserve"> Department</t>
  </si>
  <si>
    <t xml:space="preserve"> Street Address</t>
  </si>
  <si>
    <t xml:space="preserve"> City</t>
  </si>
  <si>
    <t xml:space="preserve"> State/Zip</t>
  </si>
  <si>
    <t xml:space="preserve"> Country</t>
  </si>
  <si>
    <t xml:space="preserve"> Tel Number</t>
  </si>
  <si>
    <t xml:space="preserve"> Fax Number</t>
  </si>
  <si>
    <t xml:space="preserve"> Email Address</t>
  </si>
  <si>
    <t>Detailed information about each kinase and assay condition can be checked on the latest Kinase Profiling Book.</t>
  </si>
  <si>
    <t xml:space="preserve">The volume of samples required for testing varies with the number and types of assays selected. </t>
  </si>
  <si>
    <t xml:space="preserve">If your samples do not meet our requirements (i.e.. 10 mM DMSO solution, solid form), please consult us. Also, please provide us the Safety Data Sheet (SDS, or cautions for sample handling), disposal instruction, and any special solubilization instructions if available.
Samples submitted as solids must be shipped pre-weighed with the accurate molecular weight, quantity shipped and purity recorded on this Application Form.  Please provide sample(s) in a vessel deep enough to accommodate 5 mM* DMSO solution. An additional charge may apply if a large number of samples are supplied as powders. We do not weigh customer samples. Please consult us prior to shipment.  
(*in case of &gt;50 uM test concentration, please contact us in advance) </t>
    <phoneticPr fontId="4"/>
  </si>
  <si>
    <t xml:space="preserve">Ship to:  </t>
    <phoneticPr fontId="4"/>
  </si>
  <si>
    <t>E-mail:</t>
    <phoneticPr fontId="4"/>
  </si>
  <si>
    <t>BMA 3F 1-5-5 Minatojima-Minamimachi, Chuo-ku, Kobe 650-0047   Japan</t>
    <phoneticPr fontId="4"/>
  </si>
  <si>
    <t xml:space="preserve">CARNA BIOSCIENCES, INC.
</t>
    <phoneticPr fontId="4"/>
  </si>
  <si>
    <t xml:space="preserve">TEL: +81 78-302-7091  /  FAX: +81 78-302-7086 </t>
  </si>
  <si>
    <t>Storage</t>
    <phoneticPr fontId="4"/>
  </si>
  <si>
    <t xml:space="preserve">Unless otherwise directed by the client, samples are solubilized and diluted with dimethylsulfoxide (DMSO) to achieve 100-fold higher concentration than the final test concentrations. This Solution is stored at -10 to -30 Celsius. This solution is further diluted into 4% DMSO to achieve a 4-fold higher concentration than the final test concentrations. The addition of reagents used in the assay further dilutes the sample solution by 4-fold, so that the final DMSO concentration in the assay is 1%. If you have determined that your samples are insoluble in 100% DMSO, 4% DMSO, or require special handling, please consult us in prior to shipping. </t>
    <phoneticPr fontId="4"/>
  </si>
  <si>
    <t xml:space="preserve">Disposal </t>
  </si>
  <si>
    <t>Unless otherwise indicated on the Application Form by the client, residuals will be disposed after three (3) months from the completion of study.
Residuals can be returned to the client upon an request at the client's expense.</t>
    <phoneticPr fontId="4"/>
  </si>
  <si>
    <t>Hide All Unselected Kinases.</t>
  </si>
  <si>
    <t xml:space="preserve">Note: MAPK cascade assays include multiple kinase proteins in each assay to evaluate the compound effect on the signaling cascade as a whole, </t>
    <phoneticPr fontId="4"/>
  </si>
  <si>
    <t>which may not be ideal for evaluation of individual kinase. For the detailed information please contact Carna Biosciences.</t>
    <phoneticPr fontId="4"/>
  </si>
  <si>
    <r>
      <t xml:space="preserve">If you would like to study the FGFR4 [N535K], </t>
    </r>
    <r>
      <rPr>
        <sz val="10"/>
        <rFont val="Arial"/>
        <family val="2"/>
      </rPr>
      <t>please contact Carna Biosciences.</t>
    </r>
    <phoneticPr fontId="4"/>
  </si>
  <si>
    <t>info@carnabio.com / www.carnabio.com</t>
    <phoneticPr fontId="4"/>
  </si>
  <si>
    <t>Thank you for choosing Carna Biosciences, Inc.</t>
    <phoneticPr fontId="4"/>
  </si>
  <si>
    <t xml:space="preserve">Additional Information: </t>
    <phoneticPr fontId="4"/>
  </si>
  <si>
    <r>
      <t>* Please indicate</t>
    </r>
    <r>
      <rPr>
        <sz val="10"/>
        <rFont val="Arial"/>
        <family val="2"/>
      </rPr>
      <t xml:space="preserve"> your </t>
    </r>
    <r>
      <rPr>
        <sz val="10"/>
        <rFont val="Arial"/>
        <family val="2"/>
      </rPr>
      <t>PO</t>
    </r>
    <r>
      <rPr>
        <sz val="10"/>
        <rFont val="Arial"/>
        <family val="2"/>
      </rPr>
      <t xml:space="preserve"> number</t>
    </r>
    <r>
      <rPr>
        <sz val="10"/>
        <rFont val="Arial"/>
        <family val="2"/>
      </rPr>
      <t xml:space="preserve"> </t>
    </r>
    <r>
      <rPr>
        <sz val="10"/>
        <rFont val="Arial"/>
        <family val="2"/>
      </rPr>
      <t>on</t>
    </r>
    <r>
      <rPr>
        <sz val="10"/>
        <rFont val="Arial"/>
        <family val="2"/>
      </rPr>
      <t xml:space="preserve"> the shipping invoice and any other </t>
    </r>
    <r>
      <rPr>
        <sz val="10"/>
        <rFont val="Arial"/>
        <family val="2"/>
      </rPr>
      <t>related</t>
    </r>
    <r>
      <rPr>
        <sz val="10"/>
        <rFont val="Arial"/>
        <family val="2"/>
      </rPr>
      <t xml:space="preserve"> documents.</t>
    </r>
    <phoneticPr fontId="4"/>
  </si>
  <si>
    <r>
      <t xml:space="preserve">* </t>
    </r>
    <r>
      <rPr>
        <sz val="10"/>
        <rFont val="Arial"/>
        <family val="2"/>
      </rPr>
      <t>W</t>
    </r>
    <r>
      <rPr>
        <sz val="10"/>
        <rFont val="Arial"/>
        <family val="2"/>
      </rPr>
      <t xml:space="preserve">e recommend </t>
    </r>
    <r>
      <rPr>
        <sz val="10"/>
        <rFont val="Arial"/>
        <family val="2"/>
      </rPr>
      <t xml:space="preserve">shipping FROZEN (not liquid) samples to avoid spillage during transit. </t>
    </r>
    <phoneticPr fontId="4"/>
  </si>
  <si>
    <r>
      <t>* Make sure</t>
    </r>
    <r>
      <rPr>
        <sz val="10"/>
        <rFont val="Arial"/>
        <family val="2"/>
      </rPr>
      <t xml:space="preserve"> </t>
    </r>
    <r>
      <rPr>
        <sz val="10"/>
        <rFont val="Arial"/>
        <family val="2"/>
      </rPr>
      <t>the compounds are stored at stated temperature through</t>
    </r>
    <r>
      <rPr>
        <sz val="10"/>
        <rFont val="Arial"/>
        <family val="2"/>
      </rPr>
      <t>out</t>
    </r>
    <r>
      <rPr>
        <sz val="10"/>
        <rFont val="Arial"/>
        <family val="2"/>
      </rPr>
      <t xml:space="preserve"> the shipment.</t>
    </r>
    <phoneticPr fontId="4"/>
  </si>
  <si>
    <r>
      <t xml:space="preserve">* Please ship the compounds </t>
    </r>
    <r>
      <rPr>
        <sz val="10"/>
        <rFont val="Arial"/>
        <family val="2"/>
      </rPr>
      <t>at</t>
    </r>
    <r>
      <rPr>
        <sz val="10"/>
        <rFont val="Arial"/>
        <family val="2"/>
      </rPr>
      <t xml:space="preserve"> your expense to </t>
    </r>
    <r>
      <rPr>
        <sz val="10"/>
        <rFont val="Arial"/>
        <family val="2"/>
      </rPr>
      <t xml:space="preserve">the above </t>
    </r>
    <r>
      <rPr>
        <sz val="10"/>
        <rFont val="Arial"/>
        <family val="2"/>
      </rPr>
      <t>mentioned consignee.</t>
    </r>
    <phoneticPr fontId="4"/>
  </si>
  <si>
    <t>NOTE:</t>
    <phoneticPr fontId="4"/>
  </si>
  <si>
    <t>Shipping Date:</t>
    <phoneticPr fontId="4"/>
  </si>
  <si>
    <r>
      <t>A</t>
    </r>
    <r>
      <rPr>
        <sz val="9"/>
        <rFont val="Arial"/>
        <family val="2"/>
      </rPr>
      <t>WB</t>
    </r>
    <r>
      <rPr>
        <sz val="9"/>
        <rFont val="Arial"/>
        <family val="2"/>
      </rPr>
      <t xml:space="preserve"> Number:</t>
    </r>
    <phoneticPr fontId="4"/>
  </si>
  <si>
    <t>Shipping Method:</t>
    <phoneticPr fontId="4"/>
  </si>
  <si>
    <t>E-mail:</t>
    <phoneticPr fontId="4"/>
  </si>
  <si>
    <t>Please FAX to +81 78 302 7086</t>
    <phoneticPr fontId="4"/>
  </si>
  <si>
    <t>FAX:</t>
    <phoneticPr fontId="4"/>
  </si>
  <si>
    <t>FAX:</t>
    <phoneticPr fontId="4"/>
  </si>
  <si>
    <r>
      <t>+</t>
    </r>
    <r>
      <rPr>
        <sz val="9"/>
        <rFont val="Arial"/>
        <family val="2"/>
      </rPr>
      <t>81 78 302 7091</t>
    </r>
    <phoneticPr fontId="4"/>
  </si>
  <si>
    <t>TEL:</t>
    <phoneticPr fontId="4"/>
  </si>
  <si>
    <r>
      <t>J</t>
    </r>
    <r>
      <rPr>
        <sz val="9"/>
        <rFont val="Arial"/>
        <family val="2"/>
      </rPr>
      <t>apan</t>
    </r>
    <phoneticPr fontId="4"/>
  </si>
  <si>
    <t>Country:</t>
    <phoneticPr fontId="4"/>
  </si>
  <si>
    <t>Country:</t>
    <phoneticPr fontId="4"/>
  </si>
  <si>
    <t>State/Zip:</t>
    <phoneticPr fontId="4"/>
  </si>
  <si>
    <t>City:</t>
    <phoneticPr fontId="4"/>
  </si>
  <si>
    <r>
      <t>C</t>
    </r>
    <r>
      <rPr>
        <sz val="9"/>
        <rFont val="Arial"/>
        <family val="2"/>
      </rPr>
      <t>huo-ku, Kobe 650-0047</t>
    </r>
    <phoneticPr fontId="4"/>
  </si>
  <si>
    <t>Address:</t>
    <phoneticPr fontId="4"/>
  </si>
  <si>
    <t>Address:</t>
    <phoneticPr fontId="4"/>
  </si>
  <si>
    <t>BMA 3F 1-5-5 Minatojima-Minamimachi</t>
    <phoneticPr fontId="4"/>
  </si>
  <si>
    <r>
      <t>S</t>
    </r>
    <r>
      <rPr>
        <sz val="9"/>
        <rFont val="Arial"/>
        <family val="2"/>
      </rPr>
      <t>ales and Marketing</t>
    </r>
    <phoneticPr fontId="4"/>
  </si>
  <si>
    <t>Department:</t>
    <phoneticPr fontId="4"/>
  </si>
  <si>
    <t>Department:</t>
    <phoneticPr fontId="4"/>
  </si>
  <si>
    <t>Yusuke Kawase</t>
    <phoneticPr fontId="4"/>
  </si>
  <si>
    <t>Name:</t>
    <phoneticPr fontId="4"/>
  </si>
  <si>
    <t>Name:</t>
    <phoneticPr fontId="4"/>
  </si>
  <si>
    <t>Carna Bioscience, Inc.</t>
    <phoneticPr fontId="4"/>
  </si>
  <si>
    <t>Company Name:</t>
    <phoneticPr fontId="4"/>
  </si>
  <si>
    <t>Company Name:</t>
    <phoneticPr fontId="4"/>
  </si>
  <si>
    <t>Consignee:</t>
    <phoneticPr fontId="4"/>
  </si>
  <si>
    <t>Shipper:</t>
    <phoneticPr fontId="4"/>
  </si>
  <si>
    <t>Project Code:</t>
    <phoneticPr fontId="4"/>
  </si>
  <si>
    <t>enclose a copy with the compounds.</t>
    <phoneticPr fontId="4"/>
  </si>
  <si>
    <t>PO#:</t>
    <phoneticPr fontId="4"/>
  </si>
  <si>
    <r>
      <t>Please fill out this form prior to sending the compounds and FAX to</t>
    </r>
    <r>
      <rPr>
        <i/>
        <sz val="9"/>
        <color indexed="18"/>
        <rFont val="Arial"/>
        <family val="2"/>
      </rPr>
      <t xml:space="preserve"> </t>
    </r>
    <r>
      <rPr>
        <b/>
        <i/>
        <sz val="11"/>
        <color indexed="18"/>
        <rFont val="Arial"/>
        <family val="2"/>
      </rPr>
      <t>+81 78 302 7086</t>
    </r>
    <r>
      <rPr>
        <sz val="9"/>
        <rFont val="Arial"/>
        <family val="2"/>
      </rPr>
      <t xml:space="preserve">, and </t>
    </r>
    <phoneticPr fontId="4"/>
  </si>
  <si>
    <r>
      <t>C</t>
    </r>
    <r>
      <rPr>
        <sz val="9"/>
        <rFont val="Arial"/>
        <family val="2"/>
      </rPr>
      <t xml:space="preserve">arna's PO#: </t>
    </r>
    <phoneticPr fontId="4"/>
  </si>
  <si>
    <t>Carna Biosciences, Inc.</t>
    <phoneticPr fontId="4"/>
  </si>
  <si>
    <t>On behalf of Kohichiro Yoshino, Director / Sales and Marketing</t>
    <phoneticPr fontId="4"/>
  </si>
  <si>
    <t>Nao Horiguchi</t>
    <phoneticPr fontId="4"/>
  </si>
  <si>
    <t>Additional Information:</t>
    <phoneticPr fontId="4"/>
  </si>
  <si>
    <t>Appearance/Comment</t>
    <phoneticPr fontId="4"/>
  </si>
  <si>
    <t>Storage
Temp.</t>
    <phoneticPr fontId="4"/>
  </si>
  <si>
    <t>Purity
(%)</t>
    <phoneticPr fontId="4"/>
  </si>
  <si>
    <t>Volume
(uL)</t>
    <phoneticPr fontId="4"/>
  </si>
  <si>
    <t>Concentration
(mM)</t>
    <phoneticPr fontId="4"/>
  </si>
  <si>
    <t>Weight
(mg)</t>
    <phoneticPr fontId="4"/>
  </si>
  <si>
    <t>M.W.</t>
    <phoneticPr fontId="4"/>
  </si>
  <si>
    <t>Lot #</t>
    <phoneticPr fontId="4"/>
  </si>
  <si>
    <t>Ref ID or Name</t>
    <phoneticPr fontId="4"/>
  </si>
  <si>
    <t>Information 2: Received Items</t>
    <phoneticPr fontId="4"/>
  </si>
  <si>
    <t>AWB Number:</t>
    <phoneticPr fontId="4"/>
  </si>
  <si>
    <t>Arrival Date:</t>
    <phoneticPr fontId="4"/>
  </si>
  <si>
    <t>Information 1: Shipping Information</t>
    <phoneticPr fontId="4"/>
  </si>
  <si>
    <r>
      <t xml:space="preserve">We, Carna Biosciences, Inc., would like to inform you regarding the arrival </t>
    </r>
    <r>
      <rPr>
        <sz val="10"/>
        <rFont val="Arial"/>
        <family val="2"/>
      </rPr>
      <t xml:space="preserve">listed </t>
    </r>
    <r>
      <rPr>
        <sz val="10"/>
        <rFont val="Arial"/>
        <family val="2"/>
      </rPr>
      <t>item/s</t>
    </r>
    <r>
      <rPr>
        <sz val="10"/>
        <rFont val="Arial"/>
        <family val="2"/>
      </rPr>
      <t xml:space="preserve"> listed below</t>
    </r>
    <r>
      <rPr>
        <sz val="10"/>
        <rFont val="Arial"/>
        <family val="2"/>
      </rPr>
      <t xml:space="preserve">.  </t>
    </r>
    <phoneticPr fontId="4"/>
  </si>
  <si>
    <t>FAX:</t>
  </si>
  <si>
    <t>TEL:</t>
  </si>
  <si>
    <t>M/s.</t>
  </si>
  <si>
    <t>PO#:</t>
    <phoneticPr fontId="4"/>
  </si>
  <si>
    <t>Attn:</t>
  </si>
  <si>
    <t>Carna's PO#:</t>
    <phoneticPr fontId="4"/>
  </si>
  <si>
    <t>To:</t>
    <phoneticPr fontId="4"/>
  </si>
  <si>
    <t>www.carnabio.com</t>
    <phoneticPr fontId="4"/>
  </si>
  <si>
    <r>
      <t>TEL: +81-78-302-7091</t>
    </r>
    <r>
      <rPr>
        <sz val="9"/>
        <rFont val="Arial"/>
        <family val="2"/>
      </rPr>
      <t xml:space="preserve">     FAX: +81-78-302+7086</t>
    </r>
    <phoneticPr fontId="4"/>
  </si>
  <si>
    <r>
      <t>C</t>
    </r>
    <r>
      <rPr>
        <sz val="9"/>
        <rFont val="Arial"/>
        <family val="2"/>
      </rPr>
      <t>huo-ku, Kobe   650-0047   JAPAN</t>
    </r>
    <phoneticPr fontId="4"/>
  </si>
  <si>
    <t>BMA 3F 1-5-5, Minatojima-Minamimachi</t>
    <phoneticPr fontId="4"/>
  </si>
  <si>
    <t>kawase.yusuke@carnabio.com</t>
    <phoneticPr fontId="4"/>
  </si>
  <si>
    <t>Kinase Name</t>
    <phoneticPr fontId="4"/>
  </si>
  <si>
    <t>HPK1</t>
  </si>
  <si>
    <t>Date:</t>
    <phoneticPr fontId="5" type="noConversion"/>
  </si>
  <si>
    <t>EM</t>
    <phoneticPr fontId="4"/>
  </si>
  <si>
    <t>Addr2/city</t>
    <phoneticPr fontId="4"/>
  </si>
  <si>
    <t xml:space="preserve"> Assay Type</t>
    <phoneticPr fontId="4"/>
  </si>
  <si>
    <t xml:space="preserve"> Physical State</t>
    <phoneticPr fontId="4"/>
  </si>
  <si>
    <t xml:space="preserve"> Unit of Concentration</t>
    <phoneticPr fontId="4"/>
  </si>
  <si>
    <t xml:space="preserve"> Residual materials</t>
    <phoneticPr fontId="4"/>
  </si>
  <si>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4"/>
  </si>
  <si>
    <t>1: Waste, 2: Return</t>
    <phoneticPr fontId="4"/>
  </si>
  <si>
    <t>Additional Information</t>
    <phoneticPr fontId="4"/>
  </si>
  <si>
    <t>Notice</t>
    <phoneticPr fontId="4"/>
  </si>
  <si>
    <t>http://www.carnabio.com/output/pdf/ProfilingProfilingBook_en.pdf</t>
    <phoneticPr fontId="4"/>
  </si>
  <si>
    <t>Sample Preparation</t>
    <phoneticPr fontId="4"/>
  </si>
  <si>
    <t xml:space="preserve">Please supply samples in 100% DMSO at 100X the highest test concentration. </t>
    <phoneticPr fontId="4"/>
  </si>
  <si>
    <r>
      <t xml:space="preserve">Volume required  : </t>
    </r>
    <r>
      <rPr>
        <sz val="9"/>
        <color indexed="10"/>
        <rFont val="ＭＳ Ｐゴシック"/>
        <family val="3"/>
        <charset val="128"/>
      </rPr>
      <t>≦</t>
    </r>
    <r>
      <rPr>
        <sz val="9"/>
        <color indexed="10"/>
        <rFont val="Arial"/>
        <family val="2"/>
      </rPr>
      <t xml:space="preserve">100 target kinases = 500 uL , </t>
    </r>
    <r>
      <rPr>
        <sz val="9"/>
        <color indexed="10"/>
        <rFont val="ＭＳ Ｐゴシック"/>
        <family val="3"/>
        <charset val="128"/>
      </rPr>
      <t>＞</t>
    </r>
    <r>
      <rPr>
        <sz val="9"/>
        <color indexed="10"/>
        <rFont val="Arial"/>
        <family val="2"/>
      </rPr>
      <t xml:space="preserve">100 target kinases = 1000 uL </t>
    </r>
    <phoneticPr fontId="4"/>
  </si>
  <si>
    <t>Attention: Yusuke Kawase</t>
    <phoneticPr fontId="4"/>
  </si>
  <si>
    <t>Please feel free to contact us if you have any questions or comments.</t>
    <phoneticPr fontId="4"/>
  </si>
  <si>
    <r>
      <t xml:space="preserve">Compound and Assay Information
</t>
    </r>
    <r>
      <rPr>
        <b/>
        <sz val="9"/>
        <color indexed="9"/>
        <rFont val="Arial"/>
        <family val="2"/>
      </rPr>
      <t xml:space="preserve">  </t>
    </r>
    <r>
      <rPr>
        <b/>
        <sz val="9"/>
        <color indexed="10"/>
        <rFont val="Arial"/>
        <family val="2"/>
      </rPr>
      <t xml:space="preserve">ATTENTION: Please do not DRAG &amp; DROP (or PASTE) when completing cells. To change a cell entry, please delete the information then re-enter. </t>
    </r>
    <phoneticPr fontId="5" type="noConversion"/>
  </si>
  <si>
    <t>Name</t>
    <phoneticPr fontId="5" type="noConversion"/>
  </si>
  <si>
    <t>Lot #</t>
    <phoneticPr fontId="5" type="noConversion"/>
  </si>
  <si>
    <t>Prep. Date</t>
    <phoneticPr fontId="5" type="noConversion"/>
  </si>
  <si>
    <t>Storage Temp.</t>
    <phoneticPr fontId="5" type="noConversion"/>
  </si>
  <si>
    <t>CBS ID</t>
    <phoneticPr fontId="4"/>
  </si>
  <si>
    <t>Cpd1</t>
    <phoneticPr fontId="4"/>
  </si>
  <si>
    <t>ATP Conc.:  Km = around Km,  1mM = 1mM ATP</t>
    <phoneticPr fontId="4"/>
  </si>
  <si>
    <t>QuickScout Panel</t>
    <phoneticPr fontId="5" type="noConversion"/>
  </si>
  <si>
    <t>Kinase</t>
    <phoneticPr fontId="5" type="noConversion"/>
  </si>
  <si>
    <t>Flag</t>
    <phoneticPr fontId="5" type="noConversion"/>
  </si>
  <si>
    <t>Qsprofile</t>
    <phoneticPr fontId="4"/>
  </si>
  <si>
    <t>• TK Panel</t>
    <phoneticPr fontId="5" type="noConversion"/>
  </si>
  <si>
    <t>• Km assay all</t>
    <phoneticPr fontId="5" type="noConversion"/>
  </si>
  <si>
    <t>TK20_1mM</t>
    <phoneticPr fontId="4"/>
  </si>
  <si>
    <t>• STK Panel</t>
    <phoneticPr fontId="5" type="noConversion"/>
  </si>
  <si>
    <t>STK30_1mM</t>
    <phoneticPr fontId="4"/>
  </si>
  <si>
    <t>• Cell Cycle Panel</t>
    <phoneticPr fontId="5" type="noConversion"/>
  </si>
  <si>
    <t>• Cascade assay all</t>
    <phoneticPr fontId="5" type="noConversion"/>
  </si>
  <si>
    <t>• MAPK Cascade Panel</t>
    <phoneticPr fontId="5" type="noConversion"/>
  </si>
  <si>
    <t>FULL+MAPK</t>
    <phoneticPr fontId="4"/>
  </si>
  <si>
    <t>visible</t>
    <phoneticPr fontId="4"/>
  </si>
  <si>
    <t>Total</t>
    <phoneticPr fontId="4"/>
  </si>
  <si>
    <t>TK_1mM</t>
    <phoneticPr fontId="4"/>
  </si>
  <si>
    <t>Cascade</t>
    <phoneticPr fontId="4"/>
  </si>
  <si>
    <t>Tyrosine Kinases</t>
    <phoneticPr fontId="4"/>
  </si>
  <si>
    <t>Km</t>
    <phoneticPr fontId="4"/>
  </si>
  <si>
    <t>Km</t>
    <phoneticPr fontId="4"/>
  </si>
  <si>
    <t>1mM</t>
    <phoneticPr fontId="4"/>
  </si>
  <si>
    <t>Km</t>
    <phoneticPr fontId="4"/>
  </si>
  <si>
    <t>1mM</t>
    <phoneticPr fontId="4"/>
  </si>
  <si>
    <t>Kinase List</t>
    <phoneticPr fontId="4"/>
  </si>
  <si>
    <t>ALK(C1156Y)</t>
  </si>
  <si>
    <t>ALK(C1156Y)_1mM</t>
  </si>
  <si>
    <t>ALK(G1202R)</t>
  </si>
  <si>
    <t>ALK(G1202R)_1mM</t>
  </si>
  <si>
    <t>ALK(G1269A)</t>
  </si>
  <si>
    <t>ALK(G1269A)_1mM</t>
  </si>
  <si>
    <t>ALK(L1196M)</t>
  </si>
  <si>
    <t>ALK(L1196M)_1mM</t>
  </si>
  <si>
    <t>BTK(C481S)</t>
  </si>
  <si>
    <t>BTK(C481S)_1mM</t>
  </si>
  <si>
    <t>EGFR(d746-750/T790M)</t>
  </si>
  <si>
    <t>EGFR(d746-750/T790M)_1mM</t>
  </si>
  <si>
    <t>EGFR(T790M/L858R)</t>
  </si>
  <si>
    <t>EGFR(T790M/L858R)_1mM</t>
  </si>
  <si>
    <t>Serine/Threonine Kinases</t>
  </si>
  <si>
    <t>1mM</t>
    <phoneticPr fontId="4"/>
  </si>
  <si>
    <t>1mM</t>
    <phoneticPr fontId="4"/>
  </si>
  <si>
    <t>Km=1mM</t>
    <phoneticPr fontId="4"/>
  </si>
  <si>
    <t>Km=1mM</t>
    <phoneticPr fontId="4"/>
  </si>
  <si>
    <t>FGFR1(V561M)</t>
  </si>
  <si>
    <t>FGFR1(V561M)_1mM</t>
  </si>
  <si>
    <t>Km=1mM</t>
    <phoneticPr fontId="4"/>
  </si>
  <si>
    <t>FGFR2(V564I)</t>
  </si>
  <si>
    <t>FGFR2(V564I)_1mM</t>
  </si>
  <si>
    <t>FGFR3(V555L)</t>
  </si>
  <si>
    <t>FGFR3(V555L)_1mM</t>
  </si>
  <si>
    <t>FGFR3(V555M)</t>
  </si>
  <si>
    <t>FGFR3(V555M)_1mM</t>
  </si>
  <si>
    <t>FYN(isoform a)</t>
  </si>
  <si>
    <t>FYN(isoform a)_1mM</t>
  </si>
  <si>
    <t>FYN(isoform b)</t>
  </si>
  <si>
    <t>FYN(isoform b)_1mM</t>
  </si>
  <si>
    <t>Km=1mM</t>
    <phoneticPr fontId="4"/>
  </si>
  <si>
    <t>Other Kinases</t>
  </si>
  <si>
    <t>Cascade Assays</t>
  </si>
  <si>
    <t>KIT(D816E)</t>
  </si>
  <si>
    <t>MAP3K Cascade</t>
  </si>
  <si>
    <t>KIT(D816E)_1mM</t>
  </si>
  <si>
    <t>KIT(D816Y)</t>
  </si>
  <si>
    <t>KIT(D816Y)_1mM</t>
  </si>
  <si>
    <t>MAP2K Cascade</t>
  </si>
  <si>
    <t>1mM</t>
    <phoneticPr fontId="4"/>
  </si>
  <si>
    <t>1mM</t>
    <phoneticPr fontId="4"/>
  </si>
  <si>
    <t>1mM</t>
    <phoneticPr fontId="4"/>
  </si>
  <si>
    <t>MET(D1228H)</t>
  </si>
  <si>
    <t>MET(D1228H)_1mM</t>
  </si>
  <si>
    <t>MET(M1250T)</t>
  </si>
  <si>
    <t>MET(M1250T)_1mM</t>
  </si>
  <si>
    <t>PDGFRα(D842V)</t>
  </si>
  <si>
    <t>PDGFRα(D842V)_1mM</t>
  </si>
  <si>
    <t>PDGFRα(T674I)</t>
  </si>
  <si>
    <t>PDGFRα(T674I)_1mM</t>
  </si>
  <si>
    <t>PDGFRα(V561D)</t>
  </si>
  <si>
    <t>PDGFRα(V561D)_1mM</t>
  </si>
  <si>
    <t>YES(T348I)</t>
  </si>
  <si>
    <t>YES(T348I)_1mM</t>
  </si>
  <si>
    <t>BRAF(V600E)_Cascade</t>
  </si>
  <si>
    <t xml:space="preserve"> Customer Name</t>
    <phoneticPr fontId="4"/>
  </si>
  <si>
    <t xml:space="preserve"> Institution/Company</t>
    <phoneticPr fontId="4"/>
  </si>
  <si>
    <t xml:space="preserve"> Department</t>
    <phoneticPr fontId="4"/>
  </si>
  <si>
    <t xml:space="preserve"> Street Address</t>
    <phoneticPr fontId="4"/>
  </si>
  <si>
    <t xml:space="preserve"> City</t>
    <phoneticPr fontId="4"/>
  </si>
  <si>
    <t xml:space="preserve"> State/Zip</t>
    <phoneticPr fontId="4"/>
  </si>
  <si>
    <t xml:space="preserve"> Country</t>
    <phoneticPr fontId="4"/>
  </si>
  <si>
    <t xml:space="preserve"> Tel Number</t>
    <phoneticPr fontId="4"/>
  </si>
  <si>
    <t xml:space="preserve"> Email Address</t>
    <phoneticPr fontId="4"/>
  </si>
  <si>
    <t>ALK[G1269A]</t>
  </si>
  <si>
    <t>BTK[C481S]</t>
  </si>
  <si>
    <t>EGFR[L861Q]</t>
  </si>
  <si>
    <t>FGFR1[V561M]</t>
  </si>
  <si>
    <t>FGFR3[K650E]</t>
  </si>
  <si>
    <t>KIT[D816E]</t>
  </si>
  <si>
    <t>KIT[V560G]</t>
  </si>
  <si>
    <t>MET[D1228H]</t>
  </si>
  <si>
    <t>RET[M918T]</t>
  </si>
  <si>
    <t>EGFR[d746-750/T790M]</t>
  </si>
  <si>
    <t>[d746-750/T790M]</t>
  </si>
  <si>
    <t>ABL[E255K]</t>
  </si>
  <si>
    <t>ALK[C1156Y]</t>
  </si>
  <si>
    <t>ALK[L1196M]</t>
  </si>
  <si>
    <t>EGFR[C797S/L858R]</t>
  </si>
  <si>
    <t>[C797S/L858R]</t>
  </si>
  <si>
    <t>EGFR[d746-750/T790M/C797S]</t>
  </si>
  <si>
    <t>[d746-750/T790M/C797S]</t>
  </si>
  <si>
    <t>EGFR[T790M]</t>
  </si>
  <si>
    <t>FGFR3[K650M]</t>
  </si>
  <si>
    <t>FGFR4[N535K]</t>
  </si>
  <si>
    <t>KIT[D816V]</t>
  </si>
  <si>
    <t>KIT[V654A]</t>
  </si>
  <si>
    <t>MET[M1250T]</t>
  </si>
  <si>
    <t>PDGFRα[D842V]</t>
  </si>
  <si>
    <t>RET[S891A]</t>
  </si>
  <si>
    <t>ABL[T315I]</t>
  </si>
  <si>
    <t>ALK[F1174L]</t>
  </si>
  <si>
    <t>ALK[R1275Q]</t>
  </si>
  <si>
    <t>EGFR[d746-750]</t>
  </si>
  <si>
    <t>EGFR[D770_N771insNPG]</t>
  </si>
  <si>
    <t>[D770_N771insNPG]</t>
  </si>
  <si>
    <t>[T790M/C797S/L858R]</t>
  </si>
  <si>
    <t>FGFR2[V564I]</t>
  </si>
  <si>
    <t>FGFR3[V555L]</t>
  </si>
  <si>
    <t>FGFR4[V550E]</t>
  </si>
  <si>
    <t>FYN[isoform a]</t>
  </si>
  <si>
    <t>KIT[D816Y]</t>
  </si>
  <si>
    <t>MET[Y1235D]</t>
  </si>
  <si>
    <t>PDGFRα[T674I]</t>
  </si>
  <si>
    <t>RET[Y791F]</t>
  </si>
  <si>
    <t>YES[T348I]</t>
  </si>
  <si>
    <t>ALK[G1202R]</t>
  </si>
  <si>
    <t>ALK[T1151_L1152insT]</t>
  </si>
  <si>
    <t>[T1151_L1152insT]</t>
  </si>
  <si>
    <t>EGFR[d746-750/C797S]</t>
  </si>
  <si>
    <t>[d746-750/C797S]</t>
  </si>
  <si>
    <t>EGFR[L858R]</t>
  </si>
  <si>
    <t>EGFR[T790M/L858R]</t>
  </si>
  <si>
    <t>[T790M/L858R]</t>
  </si>
  <si>
    <t>FGFR3[V555M]</t>
  </si>
  <si>
    <t>FGFR4[V550L]</t>
  </si>
  <si>
    <t>FYN[isoform b]</t>
  </si>
  <si>
    <t>KIT[T670I]</t>
  </si>
  <si>
    <t>PDGFRα[V561D]</t>
  </si>
  <si>
    <t>RET[G691S]</t>
  </si>
  <si>
    <t>AurB/INCENP</t>
  </si>
  <si>
    <t>ABL[E255K]_1mM</t>
  </si>
  <si>
    <t>ABL[T315I]_1mM</t>
  </si>
  <si>
    <t>ALK[C1156Y]_1mM</t>
  </si>
  <si>
    <t>ALK[F1174L]_1mM</t>
  </si>
  <si>
    <t>ALK[G1202R]_1mM</t>
  </si>
  <si>
    <t>ALK[G1269A]_1mM</t>
  </si>
  <si>
    <t>ALK[L1196M]_1mM</t>
  </si>
  <si>
    <t>ALK[R1275Q]_1mM</t>
  </si>
  <si>
    <t>ALK(T1151_L1152insT)</t>
  </si>
  <si>
    <t>ALK[T1151_L1152insT]_1mM</t>
  </si>
  <si>
    <t>ALK(T1151_L1152insT)_1mM</t>
  </si>
  <si>
    <t>BTK[C481S]_1mM</t>
  </si>
  <si>
    <t>EGFR(C797S/L858R)</t>
  </si>
  <si>
    <t>EGFR[C797S/L858R]_1mM</t>
  </si>
  <si>
    <t>EGFR(C797S/L858R)_1mM</t>
  </si>
  <si>
    <t>EGFR[d746-750]_1mM</t>
  </si>
  <si>
    <t>EGFR(d746-750/C797S)</t>
  </si>
  <si>
    <t>EGFR[d746-750/C797S]_1mM</t>
  </si>
  <si>
    <t>EGFR(d746-750/C797S)_1mM</t>
  </si>
  <si>
    <t>EGFR[d746-750/T790M]_1mM</t>
  </si>
  <si>
    <t>EGFR(d746-750/T790M/C797S)</t>
  </si>
  <si>
    <t>EGFR[d746-750/T790M/C797S]_1mM</t>
  </si>
  <si>
    <t>EGFR(d746-750/T790M/C797S)_1mM</t>
  </si>
  <si>
    <t>EGFR(D770_N771insNPG)</t>
  </si>
  <si>
    <t>EGFR[D770_N771insNPG]_1mM</t>
  </si>
  <si>
    <t>EGFR(D770_N771insNPG)_1mM</t>
  </si>
  <si>
    <t>EGFR[L858R]_1mM</t>
  </si>
  <si>
    <t>EGFR[L861Q]_1mM</t>
  </si>
  <si>
    <t>EGFR[T790M]_1mM</t>
  </si>
  <si>
    <t>EGFR[T790M/C797S/L858R]_1mM</t>
  </si>
  <si>
    <t>EGFR(T790M/C797S/L858R)_1mM</t>
  </si>
  <si>
    <t>EGFR[T790M/L858R]_1mM</t>
  </si>
  <si>
    <t>FGFR1[V561M]_1mM</t>
  </si>
  <si>
    <t>FGFR2[V564I]_1mM</t>
  </si>
  <si>
    <t>FGFR3[K650E]_1mM</t>
  </si>
  <si>
    <t>FGFR3[K650M]_1mM</t>
  </si>
  <si>
    <t>FGFR3[V555L]_1mM</t>
  </si>
  <si>
    <t>FGFR3[V555M]_1mM</t>
  </si>
  <si>
    <t>FGFR4[N535K]_1mM</t>
  </si>
  <si>
    <t>FGFR4[V550E]_1mM</t>
  </si>
  <si>
    <t>FGFR4[V550L]_1mM</t>
  </si>
  <si>
    <t>FYN[isoform a]_1mM</t>
  </si>
  <si>
    <t>FYN[isoform b]_1mM</t>
  </si>
  <si>
    <t>KIT[D816E]_1mM</t>
  </si>
  <si>
    <t>KIT[D816V]_1mM</t>
  </si>
  <si>
    <t>KIT[D816Y]_1mM</t>
  </si>
  <si>
    <t>KIT[T670I]_1mM</t>
  </si>
  <si>
    <t>KIT[V560G]_1mM</t>
  </si>
  <si>
    <t>KIT[V654A]_1mM</t>
  </si>
  <si>
    <t>MET[D1228H]_1mM</t>
  </si>
  <si>
    <t>MET[M1250T]_1mM</t>
  </si>
  <si>
    <t>MET[Y1235D]_1mM</t>
  </si>
  <si>
    <t>PDGFRα[D842V]_1mM</t>
  </si>
  <si>
    <t>PDGFRα[T674I]_1mM</t>
  </si>
  <si>
    <t>PDGFRα[V561D]_1mM</t>
  </si>
  <si>
    <t>RET[G691S]_1mM</t>
  </si>
  <si>
    <t>RET[M918T]_1mM</t>
  </si>
  <si>
    <t>RET[S891A]_1mM</t>
  </si>
  <si>
    <t>RET[Y791F]_1mM</t>
  </si>
  <si>
    <t>YES[T348I]_1mM</t>
  </si>
  <si>
    <t>AurB/INCENP_1mM</t>
  </si>
  <si>
    <t>BRAF[V600E]_Cascade</t>
  </si>
  <si>
    <t>=VLOOKUP(H142,CheckList,3,FALSE)=TRUE</t>
  </si>
  <si>
    <t>=VLOOKUP(H142&amp; "_1mM",CheckList,3,FALSE)=TRUE</t>
  </si>
  <si>
    <t>=$BM$137=TRUE</t>
  </si>
  <si>
    <t>=VLOOKUP(U142&amp; "_1mM",CheckList,3,FALSE)=TRUE</t>
  </si>
  <si>
    <t>パターン　赤, 右下</t>
    <rPh sb="5" eb="6">
      <t>アカ</t>
    </rPh>
    <rPh sb="8" eb="10">
      <t>ミギシタ</t>
    </rPh>
    <phoneticPr fontId="4"/>
  </si>
  <si>
    <t>グループボックスを非表示にしているので</t>
    <rPh sb="9" eb="12">
      <t>ヒヒョウジ</t>
    </rPh>
    <phoneticPr fontId="4"/>
  </si>
  <si>
    <t>ラジオボタンを編集した際には再表示して確認すること。</t>
    <rPh sb="7" eb="9">
      <t>ヘンシュウ</t>
    </rPh>
    <rPh sb="11" eb="12">
      <t>サイ</t>
    </rPh>
    <rPh sb="14" eb="17">
      <t>サイヒョウジ</t>
    </rPh>
    <rPh sb="19" eb="21">
      <t>カクニン</t>
    </rPh>
    <phoneticPr fontId="4"/>
  </si>
  <si>
    <t>再表示はVBEのイミディエイトウィンドウに</t>
    <rPh sb="0" eb="3">
      <t>サイヒョウジ</t>
    </rPh>
    <phoneticPr fontId="4"/>
  </si>
  <si>
    <r>
      <t>「</t>
    </r>
    <r>
      <rPr>
        <sz val="10"/>
        <rFont val="Arial"/>
        <family val="2"/>
      </rPr>
      <t xml:space="preserve">ActiveSheet.GroupBoxes.Visible = </t>
    </r>
    <r>
      <rPr>
        <sz val="10"/>
        <rFont val="Arial"/>
        <family val="2"/>
      </rPr>
      <t>True</t>
    </r>
    <r>
      <rPr>
        <sz val="10"/>
        <rFont val="ＭＳ Ｐゴシック"/>
        <family val="3"/>
        <charset val="128"/>
      </rPr>
      <t>」と入力する。</t>
    </r>
    <phoneticPr fontId="4"/>
  </si>
  <si>
    <t>非表示にする場合は</t>
    <rPh sb="0" eb="3">
      <t>ヒヒョウジ</t>
    </rPh>
    <rPh sb="6" eb="8">
      <t>バアイ</t>
    </rPh>
    <phoneticPr fontId="4"/>
  </si>
  <si>
    <r>
      <t>「</t>
    </r>
    <r>
      <rPr>
        <sz val="10"/>
        <rFont val="Arial"/>
        <family val="2"/>
      </rPr>
      <t xml:space="preserve">ActiveSheet.GroupBoxes.Visible = </t>
    </r>
    <r>
      <rPr>
        <sz val="10"/>
        <rFont val="Arial"/>
        <family val="2"/>
      </rPr>
      <t>False</t>
    </r>
    <r>
      <rPr>
        <sz val="10"/>
        <rFont val="ＭＳ Ｐゴシック"/>
        <family val="3"/>
        <charset val="128"/>
      </rPr>
      <t>」と入力する。</t>
    </r>
    <phoneticPr fontId="4"/>
  </si>
  <si>
    <r>
      <t>ALK</t>
    </r>
    <r>
      <rPr>
        <b/>
        <sz val="6"/>
        <color theme="0"/>
        <rFont val="Arial"/>
        <family val="2"/>
      </rPr>
      <t>[T1151_L1152insT]</t>
    </r>
    <phoneticPr fontId="4"/>
  </si>
  <si>
    <r>
      <t>EGFR</t>
    </r>
    <r>
      <rPr>
        <b/>
        <sz val="6"/>
        <color theme="0"/>
        <rFont val="Arial"/>
        <family val="2"/>
      </rPr>
      <t>[d746-750/C797S]</t>
    </r>
    <phoneticPr fontId="4"/>
  </si>
  <si>
    <r>
      <t>EGFR</t>
    </r>
    <r>
      <rPr>
        <b/>
        <sz val="6"/>
        <color theme="0"/>
        <rFont val="Arial"/>
        <family val="2"/>
      </rPr>
      <t>[T790M/L858R]</t>
    </r>
    <phoneticPr fontId="4"/>
  </si>
  <si>
    <r>
      <t>EGFR</t>
    </r>
    <r>
      <rPr>
        <b/>
        <sz val="6"/>
        <color theme="0"/>
        <rFont val="Arial"/>
        <family val="2"/>
      </rPr>
      <t>[D770_N771insNPG]</t>
    </r>
    <phoneticPr fontId="4"/>
  </si>
  <si>
    <r>
      <t>EGFR</t>
    </r>
    <r>
      <rPr>
        <b/>
        <sz val="6"/>
        <color theme="0"/>
        <rFont val="Arial"/>
        <family val="2"/>
      </rPr>
      <t>[T790M/C797S/L858R]</t>
    </r>
    <phoneticPr fontId="4"/>
  </si>
  <si>
    <r>
      <t>EGFR</t>
    </r>
    <r>
      <rPr>
        <b/>
        <sz val="6"/>
        <color theme="0"/>
        <rFont val="Arial"/>
        <family val="2"/>
      </rPr>
      <t>[C797S/L858R]</t>
    </r>
    <phoneticPr fontId="4"/>
  </si>
  <si>
    <r>
      <t>EGFR</t>
    </r>
    <r>
      <rPr>
        <b/>
        <sz val="6"/>
        <color theme="0"/>
        <rFont val="Arial"/>
        <family val="2"/>
      </rPr>
      <t>[d746-750/T790M/C797S]</t>
    </r>
    <phoneticPr fontId="4"/>
  </si>
  <si>
    <r>
      <t>EGFR</t>
    </r>
    <r>
      <rPr>
        <b/>
        <sz val="6"/>
        <color theme="0"/>
        <rFont val="Arial"/>
        <family val="2"/>
      </rPr>
      <t>[d746-750/T790M]</t>
    </r>
    <phoneticPr fontId="4"/>
  </si>
  <si>
    <t>BRAF[V600E]</t>
    <phoneticPr fontId="4"/>
  </si>
  <si>
    <t>CBS-210xxx</t>
    <phoneticPr fontId="4"/>
  </si>
  <si>
    <t>ON21-xxx</t>
    <phoneticPr fontId="4"/>
  </si>
  <si>
    <r>
      <t>For MSA, IMAP</t>
    </r>
    <r>
      <rPr>
        <b/>
        <vertAlign val="superscript"/>
        <sz val="20"/>
        <color rgb="FF00B0F0"/>
        <rFont val="Arial"/>
        <family val="2"/>
      </rPr>
      <t>®</t>
    </r>
    <r>
      <rPr>
        <b/>
        <sz val="20"/>
        <color rgb="FF00B0F0"/>
        <rFont val="Arial"/>
        <family val="2"/>
      </rPr>
      <t>, Km and 1mM ATP Assay</t>
    </r>
    <phoneticPr fontId="5" type="noConversion"/>
  </si>
  <si>
    <t>Application Form Rev. 2107</t>
    <phoneticPr fontId="4"/>
  </si>
  <si>
    <r>
      <t>QuickScout™</t>
    </r>
    <r>
      <rPr>
        <b/>
        <vertAlign val="superscript"/>
        <sz val="20"/>
        <color rgb="FF000080"/>
        <rFont val="Arial"/>
        <family val="2"/>
      </rPr>
      <t xml:space="preserve"> </t>
    </r>
    <r>
      <rPr>
        <b/>
        <sz val="20"/>
        <color rgb="FF000080"/>
        <rFont val="Arial"/>
        <family val="2"/>
      </rPr>
      <t xml:space="preserve"> Selectivity Profiling Service Application Form </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</si>
</sst>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mm/yyyy"/>
    <numFmt numFmtId="177" formatCode="0_ "/>
  </numFmts>
  <fonts count="51">
    <font>
      <sz val="10"/>
      <name val="Arial"/>
      <family val="2"/>
    </font>
    <font>
      <sz val="10"/>
      <name val="Arial"/>
      <family val="2"/>
    </font>
    <font>
      <u/>
      <sz val="10"/>
      <color indexed="12"/>
      <name val="Arial"/>
      <family val="2"/>
    </font>
    <font>
      <sz val="9"/>
      <name val="Arial"/>
      <family val="2"/>
    </font>
    <font>
      <sz val="6"/>
      <name val="ＭＳ Ｐゴシック"/>
      <family val="3"/>
      <charset val="128"/>
    </font>
    <font>
      <sz val="8"/>
      <name val="Arial"/>
      <family val="2"/>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b/>
      <sz val="11"/>
      <name val="Arial"/>
      <family val="2"/>
    </font>
    <font>
      <b/>
      <sz val="10"/>
      <color indexed="10"/>
      <name val="Arial"/>
      <family val="2"/>
    </font>
    <font>
      <sz val="11"/>
      <name val="ＭＳ Ｐゴシック"/>
      <family val="3"/>
      <charset val="128"/>
    </font>
    <font>
      <sz val="12"/>
      <name val="Arial"/>
      <family val="2"/>
    </font>
    <font>
      <sz val="10"/>
      <color indexed="10"/>
      <name val="ＭＳ Ｐゴシック"/>
      <family val="3"/>
      <charset val="128"/>
    </font>
    <font>
      <sz val="10"/>
      <color indexed="9"/>
      <name val="Arial"/>
      <family val="2"/>
    </font>
    <font>
      <b/>
      <i/>
      <sz val="10"/>
      <name val="Arial"/>
      <family val="2"/>
    </font>
    <font>
      <b/>
      <sz val="9"/>
      <color indexed="10"/>
      <name val="Arial"/>
      <family val="2"/>
    </font>
    <font>
      <sz val="9"/>
      <color rgb="FF000000"/>
      <name val="MS UI Gothic"/>
      <family val="3"/>
      <charset val="128"/>
    </font>
    <font>
      <sz val="10"/>
      <name val="Times New Roman"/>
      <family val="1"/>
    </font>
    <font>
      <sz val="11"/>
      <name val="Arial"/>
      <family val="2"/>
    </font>
    <font>
      <sz val="14"/>
      <color indexed="9"/>
      <name val="Arial"/>
      <family val="2"/>
    </font>
    <font>
      <u/>
      <sz val="9"/>
      <color indexed="12"/>
      <name val="Arial"/>
      <family val="2"/>
    </font>
    <font>
      <sz val="9"/>
      <color indexed="10"/>
      <name val="Arial"/>
      <family val="2"/>
    </font>
    <font>
      <sz val="9"/>
      <color indexed="10"/>
      <name val="ＭＳ Ｐゴシック"/>
      <family val="3"/>
      <charset val="128"/>
    </font>
    <font>
      <b/>
      <sz val="9"/>
      <color indexed="9"/>
      <name val="Arial"/>
      <family val="2"/>
    </font>
    <font>
      <b/>
      <sz val="10"/>
      <color indexed="9"/>
      <name val="Arial"/>
      <family val="2"/>
    </font>
    <font>
      <i/>
      <sz val="9"/>
      <color indexed="8"/>
      <name val="Arial"/>
      <family val="2"/>
    </font>
    <font>
      <sz val="8"/>
      <color indexed="9"/>
      <name val="Arial"/>
      <family val="2"/>
    </font>
    <font>
      <b/>
      <sz val="12"/>
      <color indexed="8"/>
      <name val="Arial"/>
      <family val="2"/>
    </font>
    <font>
      <b/>
      <sz val="9"/>
      <color indexed="8"/>
      <name val="Arial"/>
      <family val="2"/>
    </font>
    <font>
      <sz val="9"/>
      <color indexed="8"/>
      <name val="Arial"/>
      <family val="2"/>
    </font>
    <font>
      <u/>
      <sz val="9"/>
      <color indexed="8"/>
      <name val="Arial"/>
      <family val="2"/>
    </font>
    <font>
      <b/>
      <sz val="12"/>
      <color indexed="10"/>
      <name val="Arial"/>
      <family val="2"/>
    </font>
    <font>
      <i/>
      <sz val="9"/>
      <color indexed="18"/>
      <name val="Arial"/>
      <family val="2"/>
    </font>
    <font>
      <b/>
      <i/>
      <sz val="11"/>
      <color indexed="18"/>
      <name val="Arial"/>
      <family val="2"/>
    </font>
    <font>
      <i/>
      <sz val="9"/>
      <color indexed="10"/>
      <name val="Arial"/>
      <family val="2"/>
    </font>
    <font>
      <b/>
      <sz val="8"/>
      <color indexed="8"/>
      <name val="Arial"/>
      <family val="2"/>
    </font>
    <font>
      <sz val="9"/>
      <color indexed="9"/>
      <name val="Arial"/>
      <family val="2"/>
    </font>
    <font>
      <b/>
      <sz val="9"/>
      <name val="Arial"/>
      <family val="2"/>
    </font>
    <font>
      <b/>
      <sz val="11"/>
      <color indexed="10"/>
      <name val="Arial"/>
      <family val="2"/>
    </font>
    <font>
      <sz val="10"/>
      <color theme="0"/>
      <name val="Arial"/>
      <family val="2"/>
    </font>
    <font>
      <b/>
      <sz val="6"/>
      <color theme="0"/>
      <name val="Arial"/>
      <family val="2"/>
    </font>
    <font>
      <b/>
      <sz val="20"/>
      <color rgb="FF00B0F0"/>
      <name val="Arial"/>
      <family val="2"/>
    </font>
    <font>
      <b/>
      <vertAlign val="superscript"/>
      <sz val="20"/>
      <color rgb="FF00B0F0"/>
      <name val="Arial"/>
      <family val="2"/>
    </font>
    <font>
      <b/>
      <sz val="20"/>
      <color rgb="FF000080"/>
      <name val="Arial"/>
      <family val="2"/>
    </font>
    <font>
      <b/>
      <vertAlign val="superscript"/>
      <sz val="20"/>
      <color rgb="FF000080"/>
      <name val="Arial"/>
      <family val="2"/>
    </font>
  </fonts>
  <fills count="13">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26" fillId="0" borderId="0" applyNumberFormat="0" applyFill="0" applyBorder="0" applyAlignment="0" applyProtection="0">
      <alignment vertical="top"/>
      <protection locked="0"/>
    </xf>
    <xf numFmtId="0" fontId="3" fillId="0" borderId="0" applyBorder="0">
      <alignment vertical="center"/>
    </xf>
  </cellStyleXfs>
  <cellXfs count="482">
    <xf numFmtId="0" fontId="0" fillId="0" borderId="0" xfId="0"/>
    <xf numFmtId="0" fontId="3" fillId="0" borderId="0" xfId="0" applyFont="1" applyBorder="1" applyAlignment="1" applyProtection="1">
      <alignment horizontal="left" vertical="center"/>
    </xf>
    <xf numFmtId="0" fontId="5" fillId="0" borderId="0" xfId="0" applyNumberFormat="1" applyFont="1" applyFill="1" applyBorder="1" applyAlignment="1" applyProtection="1">
      <alignment horizontal="left"/>
      <protection locked="0"/>
    </xf>
    <xf numFmtId="0" fontId="11" fillId="0" borderId="0" xfId="0" applyFont="1" applyAlignment="1"/>
    <xf numFmtId="0" fontId="12" fillId="2" borderId="0" xfId="0"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xf numFmtId="0" fontId="9" fillId="2" borderId="0" xfId="0" applyFont="1" applyFill="1" applyBorder="1"/>
    <xf numFmtId="0" fontId="13" fillId="2" borderId="4" xfId="0" applyFont="1" applyFill="1" applyBorder="1" applyAlignment="1" applyProtection="1">
      <alignment horizontal="left"/>
    </xf>
    <xf numFmtId="0" fontId="11" fillId="2" borderId="5" xfId="0" applyFont="1" applyFill="1" applyBorder="1"/>
    <xf numFmtId="0" fontId="11" fillId="2" borderId="0" xfId="0" applyFont="1" applyFill="1" applyBorder="1" applyAlignment="1">
      <alignment vertical="top"/>
    </xf>
    <xf numFmtId="0" fontId="11" fillId="2" borderId="0" xfId="0" applyFont="1" applyFill="1" applyBorder="1" applyAlignment="1" applyProtection="1">
      <alignment horizontal="left" vertical="top"/>
    </xf>
    <xf numFmtId="0" fontId="11" fillId="2" borderId="4" xfId="0" applyFont="1" applyFill="1" applyBorder="1" applyAlignment="1"/>
    <xf numFmtId="0" fontId="11" fillId="2" borderId="0" xfId="0" applyFont="1" applyFill="1" applyBorder="1" applyAlignment="1"/>
    <xf numFmtId="0" fontId="13" fillId="2" borderId="4" xfId="0" applyFont="1" applyFill="1" applyBorder="1" applyAlignment="1">
      <alignment horizontal="left"/>
    </xf>
    <xf numFmtId="0" fontId="8"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shrinkToFit="1"/>
      <protection locked="0"/>
    </xf>
    <xf numFmtId="0" fontId="11" fillId="0" borderId="0" xfId="0" applyFont="1" applyFill="1" applyAlignment="1" applyProtection="1">
      <alignment vertical="top"/>
      <protection locked="0"/>
    </xf>
    <xf numFmtId="0" fontId="11" fillId="0" borderId="0" xfId="0" applyFont="1" applyFill="1" applyBorder="1" applyAlignment="1" applyProtection="1">
      <alignment horizontal="left" vertical="top"/>
      <protection locked="0"/>
    </xf>
    <xf numFmtId="0" fontId="5" fillId="4" borderId="6" xfId="0" applyNumberFormat="1" applyFont="1" applyFill="1" applyBorder="1" applyAlignment="1" applyProtection="1">
      <alignment vertical="center" wrapText="1"/>
      <protection locked="0"/>
    </xf>
    <xf numFmtId="0" fontId="5" fillId="5"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5"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3" fillId="0" borderId="0" xfId="3" applyFont="1" applyProtection="1">
      <alignment vertical="center"/>
      <protection locked="0"/>
    </xf>
    <xf numFmtId="0" fontId="11" fillId="0" borderId="0" xfId="0" applyFont="1" applyAlignment="1" applyProtection="1">
      <protection locked="0"/>
    </xf>
    <xf numFmtId="0" fontId="11" fillId="0" borderId="0" xfId="0" applyFont="1" applyFill="1" applyProtection="1">
      <protection locked="0"/>
    </xf>
    <xf numFmtId="0" fontId="11" fillId="2" borderId="0" xfId="0" applyFont="1" applyFill="1" applyAlignment="1"/>
    <xf numFmtId="0" fontId="11" fillId="2" borderId="0" xfId="0" applyFont="1" applyFill="1" applyAlignment="1">
      <alignment vertical="top"/>
    </xf>
    <xf numFmtId="0" fontId="11" fillId="2" borderId="0" xfId="0" applyFont="1" applyFill="1"/>
    <xf numFmtId="0" fontId="11" fillId="2" borderId="4" xfId="0" applyFont="1" applyFill="1" applyBorder="1"/>
    <xf numFmtId="0" fontId="3" fillId="0" borderId="0" xfId="3" applyFont="1" applyFill="1" applyProtection="1">
      <alignment vertical="center"/>
      <protection locked="0"/>
    </xf>
    <xf numFmtId="0" fontId="11" fillId="0" borderId="0" xfId="0" applyFont="1" applyFill="1" applyAlignment="1"/>
    <xf numFmtId="0" fontId="15" fillId="2" borderId="0" xfId="0" applyFont="1" applyFill="1"/>
    <xf numFmtId="0" fontId="15" fillId="2" borderId="0" xfId="0" applyFont="1" applyFill="1" applyBorder="1"/>
    <xf numFmtId="0" fontId="18" fillId="2" borderId="0" xfId="0" applyFont="1" applyFill="1" applyAlignment="1">
      <alignment vertical="top"/>
    </xf>
    <xf numFmtId="0" fontId="19" fillId="2" borderId="0" xfId="0" applyFont="1" applyFill="1"/>
    <xf numFmtId="0" fontId="11" fillId="2" borderId="0" xfId="0" applyFont="1" applyFill="1" applyBorder="1" applyAlignment="1" applyProtection="1">
      <alignment horizontal="right"/>
    </xf>
    <xf numFmtId="0" fontId="11" fillId="2" borderId="0" xfId="0" quotePrefix="1" applyFont="1" applyFill="1"/>
    <xf numFmtId="0" fontId="11" fillId="2" borderId="0" xfId="0" quotePrefix="1" applyFont="1" applyFill="1" applyBorder="1"/>
    <xf numFmtId="0" fontId="0" fillId="2" borderId="0" xfId="0" applyFill="1"/>
    <xf numFmtId="0" fontId="11" fillId="2" borderId="5" xfId="0" applyFont="1" applyFill="1" applyBorder="1" applyProtection="1"/>
    <xf numFmtId="0" fontId="13"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11" fillId="2" borderId="0" xfId="0" applyFont="1" applyFill="1" applyBorder="1" applyAlignment="1" applyProtection="1">
      <alignment vertical="top"/>
    </xf>
    <xf numFmtId="0" fontId="11" fillId="2" borderId="12" xfId="0" applyFont="1" applyFill="1" applyBorder="1" applyProtection="1"/>
    <xf numFmtId="0" fontId="11" fillId="2" borderId="11" xfId="0" applyFont="1" applyFill="1" applyBorder="1"/>
    <xf numFmtId="0" fontId="11" fillId="2" borderId="9" xfId="0" applyFont="1" applyFill="1" applyBorder="1"/>
    <xf numFmtId="0" fontId="11" fillId="2" borderId="9" xfId="0" applyFont="1" applyFill="1" applyBorder="1" applyAlignment="1">
      <alignment vertical="top"/>
    </xf>
    <xf numFmtId="0" fontId="11" fillId="2" borderId="12" xfId="0" applyFont="1" applyFill="1" applyBorder="1"/>
    <xf numFmtId="0" fontId="11" fillId="2" borderId="8" xfId="0" applyFont="1" applyFill="1" applyBorder="1" applyAlignment="1">
      <alignment vertical="top"/>
    </xf>
    <xf numFmtId="0" fontId="11" fillId="2" borderId="10" xfId="0" applyFont="1" applyFill="1" applyBorder="1"/>
    <xf numFmtId="0" fontId="20" fillId="2" borderId="0" xfId="0" applyFont="1" applyFill="1"/>
    <xf numFmtId="0" fontId="3" fillId="0" borderId="0" xfId="3" applyFont="1" applyAlignment="1" applyProtection="1">
      <alignment vertical="center"/>
      <protection locked="0"/>
    </xf>
    <xf numFmtId="0" fontId="0" fillId="2" borderId="0" xfId="0" applyFont="1" applyFill="1" applyBorder="1" applyProtection="1"/>
    <xf numFmtId="0" fontId="9" fillId="2" borderId="0" xfId="0" applyFont="1" applyFill="1" applyBorder="1" applyAlignment="1" applyProtection="1">
      <alignment vertical="center"/>
    </xf>
    <xf numFmtId="0" fontId="11" fillId="10" borderId="0" xfId="0" applyFont="1" applyFill="1" applyBorder="1" applyAlignment="1">
      <alignment horizontal="left"/>
    </xf>
    <xf numFmtId="0" fontId="1" fillId="10" borderId="0" xfId="0" applyFont="1" applyFill="1"/>
    <xf numFmtId="0" fontId="0" fillId="0" borderId="0" xfId="0" applyFont="1" applyAlignment="1" applyProtection="1">
      <alignment horizontal="left"/>
      <protection locked="0"/>
    </xf>
    <xf numFmtId="0" fontId="11" fillId="10" borderId="0" xfId="0" applyFont="1" applyFill="1"/>
    <xf numFmtId="0" fontId="11" fillId="10" borderId="0" xfId="0" applyFont="1" applyFill="1" applyAlignment="1">
      <alignment vertical="top"/>
    </xf>
    <xf numFmtId="0" fontId="11" fillId="10" borderId="0" xfId="0" applyFont="1" applyFill="1" applyBorder="1" applyAlignment="1" applyProtection="1">
      <alignment horizontal="left" vertical="top"/>
    </xf>
    <xf numFmtId="0" fontId="0" fillId="2" borderId="0" xfId="0" applyFont="1" applyFill="1"/>
    <xf numFmtId="0" fontId="0" fillId="0" borderId="0" xfId="0" applyFont="1" applyProtection="1">
      <protection locked="0"/>
    </xf>
    <xf numFmtId="0" fontId="0" fillId="0" borderId="0" xfId="0" applyNumberFormat="1" applyFont="1" applyProtection="1">
      <protection locked="0"/>
    </xf>
    <xf numFmtId="0" fontId="14" fillId="2" borderId="0" xfId="0" applyFont="1" applyFill="1" applyBorder="1" applyAlignment="1" applyProtection="1">
      <alignment horizontal="right"/>
    </xf>
    <xf numFmtId="0" fontId="16" fillId="10" borderId="4" xfId="0" applyFont="1" applyFill="1" applyBorder="1" applyProtection="1">
      <protection locked="0"/>
    </xf>
    <xf numFmtId="0" fontId="3" fillId="10" borderId="0" xfId="0" applyFont="1" applyFill="1" applyBorder="1" applyProtection="1">
      <protection locked="0"/>
    </xf>
    <xf numFmtId="0" fontId="3" fillId="10" borderId="5" xfId="0" applyFont="1" applyFill="1" applyBorder="1" applyProtection="1">
      <protection locked="0"/>
    </xf>
    <xf numFmtId="0" fontId="3" fillId="10" borderId="4" xfId="0" applyFont="1" applyFill="1" applyBorder="1" applyProtection="1">
      <protection locked="0"/>
    </xf>
    <xf numFmtId="0" fontId="3" fillId="10" borderId="0" xfId="0" applyFont="1" applyFill="1" applyBorder="1" applyAlignment="1" applyProtection="1">
      <alignment wrapText="1"/>
      <protection locked="0"/>
    </xf>
    <xf numFmtId="0" fontId="3" fillId="10" borderId="5" xfId="0" applyFont="1" applyFill="1" applyBorder="1" applyAlignment="1" applyProtection="1">
      <alignment wrapText="1"/>
      <protection locked="0"/>
    </xf>
    <xf numFmtId="0" fontId="10" fillId="10" borderId="0" xfId="0" applyFont="1" applyFill="1" applyBorder="1" applyAlignment="1" applyProtection="1">
      <alignment wrapText="1"/>
      <protection locked="0"/>
    </xf>
    <xf numFmtId="0" fontId="3" fillId="10" borderId="0" xfId="0" applyFont="1" applyFill="1" applyBorder="1" applyProtection="1"/>
    <xf numFmtId="0" fontId="3" fillId="10" borderId="5" xfId="0" applyFont="1" applyFill="1" applyBorder="1" applyProtection="1"/>
    <xf numFmtId="0" fontId="27" fillId="10" borderId="0" xfId="0" applyFont="1" applyFill="1" applyBorder="1" applyAlignment="1" applyProtection="1"/>
    <xf numFmtId="0" fontId="3" fillId="10" borderId="0" xfId="0" applyFont="1" applyFill="1" applyBorder="1" applyAlignment="1" applyProtection="1">
      <protection locked="0"/>
    </xf>
    <xf numFmtId="0" fontId="3" fillId="10" borderId="0" xfId="0" applyFont="1" applyFill="1" applyBorder="1" applyAlignment="1"/>
    <xf numFmtId="0" fontId="3" fillId="10" borderId="9" xfId="0" applyFont="1" applyFill="1" applyBorder="1" applyProtection="1"/>
    <xf numFmtId="0" fontId="3" fillId="10" borderId="12" xfId="0" applyFont="1" applyFill="1" applyBorder="1" applyProtection="1"/>
    <xf numFmtId="0" fontId="1" fillId="2" borderId="0" xfId="0" applyFont="1" applyFill="1" applyBorder="1" applyAlignment="1" applyProtection="1"/>
    <xf numFmtId="0" fontId="1" fillId="2" borderId="0" xfId="0" applyFont="1" applyFill="1" applyBorder="1" applyProtection="1"/>
    <xf numFmtId="49" fontId="3" fillId="0" borderId="0" xfId="4" applyNumberFormat="1" applyFont="1">
      <alignment vertical="center"/>
    </xf>
    <xf numFmtId="49" fontId="11" fillId="0" borderId="0" xfId="4" applyNumberFormat="1" applyFont="1">
      <alignment vertical="center"/>
    </xf>
    <xf numFmtId="49" fontId="5" fillId="0" borderId="34" xfId="4" applyNumberFormat="1" applyFont="1" applyBorder="1" applyAlignment="1">
      <alignment horizontal="center" vertical="center"/>
    </xf>
    <xf numFmtId="49" fontId="5" fillId="0" borderId="35" xfId="4" applyNumberFormat="1" applyFont="1" applyBorder="1" applyAlignment="1">
      <alignment horizontal="center" vertical="center"/>
    </xf>
    <xf numFmtId="49" fontId="32" fillId="0" borderId="36" xfId="4" applyNumberFormat="1" applyFont="1" applyBorder="1" applyAlignment="1">
      <alignment horizontal="left" vertical="center"/>
    </xf>
    <xf numFmtId="49" fontId="24" fillId="0" borderId="0" xfId="4" applyNumberFormat="1" applyFont="1">
      <alignment vertical="center"/>
    </xf>
    <xf numFmtId="49" fontId="5" fillId="0" borderId="37" xfId="4" applyNumberFormat="1" applyFont="1" applyBorder="1" applyAlignment="1">
      <alignment horizontal="center" vertical="center"/>
    </xf>
    <xf numFmtId="49" fontId="5" fillId="0" borderId="38" xfId="4" applyNumberFormat="1" applyFont="1" applyBorder="1" applyAlignment="1">
      <alignment horizontal="center" vertical="center"/>
    </xf>
    <xf numFmtId="49" fontId="32" fillId="0" borderId="39" xfId="4" applyNumberFormat="1" applyFont="1" applyBorder="1" applyAlignment="1">
      <alignment horizontal="left" vertical="center"/>
    </xf>
    <xf numFmtId="49" fontId="5" fillId="0" borderId="39" xfId="4" applyNumberFormat="1" applyFont="1" applyBorder="1" applyAlignment="1">
      <alignment horizontal="left" vertical="center"/>
    </xf>
    <xf numFmtId="49" fontId="5" fillId="0" borderId="40" xfId="4" applyNumberFormat="1" applyFont="1" applyBorder="1" applyAlignment="1">
      <alignment horizontal="left" vertical="center"/>
    </xf>
    <xf numFmtId="49" fontId="5" fillId="0" borderId="41" xfId="4" applyNumberFormat="1" applyFont="1" applyBorder="1" applyAlignment="1">
      <alignment horizontal="left" vertical="center"/>
    </xf>
    <xf numFmtId="49" fontId="5" fillId="0" borderId="42" xfId="4" applyNumberFormat="1" applyFont="1" applyBorder="1" applyAlignment="1">
      <alignment horizontal="left" vertical="center"/>
    </xf>
    <xf numFmtId="49" fontId="1" fillId="0" borderId="0" xfId="4" applyNumberFormat="1" applyFont="1" applyAlignment="1">
      <alignment horizontal="right" vertical="center"/>
    </xf>
    <xf numFmtId="49" fontId="1" fillId="0" borderId="0" xfId="4" applyNumberFormat="1" applyFont="1">
      <alignment vertical="center"/>
    </xf>
    <xf numFmtId="49" fontId="1" fillId="0" borderId="0" xfId="4" applyNumberFormat="1" applyFont="1" applyBorder="1">
      <alignment vertical="center"/>
    </xf>
    <xf numFmtId="49" fontId="1" fillId="0" borderId="0" xfId="4" applyNumberFormat="1" applyFont="1" applyBorder="1" applyAlignment="1">
      <alignment horizontal="right" vertical="center"/>
    </xf>
    <xf numFmtId="49" fontId="1" fillId="0" borderId="0" xfId="4" applyNumberFormat="1" applyFont="1" applyAlignment="1">
      <alignment horizontal="left" vertical="center" indent="1"/>
    </xf>
    <xf numFmtId="49" fontId="1" fillId="0" borderId="0" xfId="4" applyNumberFormat="1" applyFont="1" applyAlignment="1">
      <alignment horizontal="left" vertical="center"/>
    </xf>
    <xf numFmtId="49" fontId="3" fillId="0" borderId="0" xfId="4" applyNumberFormat="1" applyFont="1" applyBorder="1">
      <alignment vertical="center"/>
    </xf>
    <xf numFmtId="49" fontId="3" fillId="0" borderId="0" xfId="4" applyNumberFormat="1" applyFont="1" applyBorder="1" applyAlignment="1">
      <alignment horizontal="right" vertical="center"/>
    </xf>
    <xf numFmtId="49" fontId="3" fillId="0" borderId="0" xfId="4" applyNumberFormat="1" applyFont="1" applyBorder="1" applyAlignment="1">
      <alignment horizontal="left" vertical="center"/>
    </xf>
    <xf numFmtId="49" fontId="3" fillId="0" borderId="0" xfId="4" applyNumberFormat="1" applyFont="1" applyAlignment="1">
      <alignment horizontal="right" vertical="center"/>
    </xf>
    <xf numFmtId="49" fontId="3" fillId="0" borderId="0" xfId="4" applyNumberFormat="1" applyFont="1" applyFill="1" applyBorder="1">
      <alignment vertical="center"/>
    </xf>
    <xf numFmtId="49" fontId="3" fillId="0" borderId="0" xfId="4" applyNumberFormat="1" applyFont="1" applyFill="1" applyBorder="1" applyAlignment="1">
      <alignment horizontal="right" vertical="center"/>
    </xf>
    <xf numFmtId="49" fontId="3" fillId="0" borderId="0" xfId="4" applyNumberFormat="1" applyFont="1" applyFill="1" applyAlignment="1">
      <alignment horizontal="right" vertical="center"/>
    </xf>
    <xf numFmtId="49" fontId="34" fillId="0" borderId="0" xfId="4" applyNumberFormat="1" applyFont="1" applyFill="1" applyBorder="1" applyAlignment="1">
      <alignment horizontal="left" vertical="center"/>
    </xf>
    <xf numFmtId="49" fontId="3" fillId="0" borderId="0" xfId="4" applyNumberFormat="1" applyFont="1" applyFill="1">
      <alignment vertical="center"/>
    </xf>
    <xf numFmtId="49" fontId="35" fillId="0" borderId="0" xfId="4" applyNumberFormat="1" applyFont="1">
      <alignment vertical="center"/>
    </xf>
    <xf numFmtId="49" fontId="35" fillId="0" borderId="0" xfId="4" applyNumberFormat="1" applyFont="1" applyAlignment="1">
      <alignment horizontal="right" vertical="center"/>
    </xf>
    <xf numFmtId="49" fontId="36" fillId="0" borderId="2" xfId="5" applyNumberFormat="1" applyFont="1" applyBorder="1" applyAlignment="1" applyProtection="1">
      <alignment horizontal="left" vertical="center"/>
    </xf>
    <xf numFmtId="49" fontId="3" fillId="0" borderId="2" xfId="4" applyNumberFormat="1" applyFont="1" applyFill="1" applyBorder="1" applyAlignment="1">
      <alignment horizontal="left" vertical="center"/>
    </xf>
    <xf numFmtId="49" fontId="3" fillId="0" borderId="2" xfId="4" applyNumberFormat="1" applyFont="1" applyBorder="1" applyAlignment="1">
      <alignment horizontal="left" vertical="center"/>
    </xf>
    <xf numFmtId="49" fontId="3" fillId="0" borderId="2" xfId="4" applyNumberFormat="1" applyBorder="1" applyAlignment="1">
      <alignment horizontal="left" vertical="center"/>
    </xf>
    <xf numFmtId="0"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49" fontId="13" fillId="0" borderId="0" xfId="4" applyNumberFormat="1" applyFont="1">
      <alignment vertical="center"/>
    </xf>
    <xf numFmtId="49" fontId="13" fillId="0" borderId="0" xfId="4" applyNumberFormat="1" applyFont="1" applyAlignment="1">
      <alignment horizontal="right" vertical="center"/>
    </xf>
    <xf numFmtId="49" fontId="11" fillId="3" borderId="0" xfId="4" applyNumberFormat="1" applyFont="1" applyFill="1">
      <alignment vertical="center"/>
    </xf>
    <xf numFmtId="49" fontId="6" fillId="3" borderId="0" xfId="4" applyNumberFormat="1" applyFont="1" applyFill="1">
      <alignment vertical="center"/>
    </xf>
    <xf numFmtId="49" fontId="11" fillId="0" borderId="8" xfId="4" applyNumberFormat="1" applyFont="1" applyBorder="1" applyAlignment="1">
      <alignment vertical="top"/>
    </xf>
    <xf numFmtId="49" fontId="11" fillId="0" borderId="0" xfId="4" applyNumberFormat="1" applyFont="1" applyAlignment="1">
      <alignment horizontal="right" vertical="top"/>
    </xf>
    <xf numFmtId="49" fontId="3" fillId="0" borderId="0" xfId="4" applyNumberFormat="1" applyAlignment="1">
      <alignment vertical="top"/>
    </xf>
    <xf numFmtId="0" fontId="13" fillId="9" borderId="0" xfId="6" applyFont="1" applyFill="1">
      <alignment vertical="center"/>
    </xf>
    <xf numFmtId="49" fontId="3" fillId="0" borderId="0" xfId="4" applyNumberFormat="1" applyFont="1" applyAlignment="1"/>
    <xf numFmtId="0" fontId="3" fillId="0" borderId="0" xfId="4" applyFont="1">
      <alignment vertical="center"/>
    </xf>
    <xf numFmtId="0" fontId="11" fillId="0" borderId="0" xfId="4" applyFont="1">
      <alignment vertical="center"/>
    </xf>
    <xf numFmtId="0" fontId="40" fillId="0" borderId="0" xfId="4" applyFont="1">
      <alignment vertical="center"/>
    </xf>
    <xf numFmtId="0" fontId="24" fillId="0" borderId="0" xfId="4" applyFont="1" applyBorder="1" applyAlignment="1">
      <alignment horizontal="left" vertical="center"/>
    </xf>
    <xf numFmtId="0" fontId="13" fillId="0" borderId="0" xfId="4" applyFont="1">
      <alignment vertical="center"/>
    </xf>
    <xf numFmtId="0" fontId="24" fillId="0" borderId="0" xfId="4" applyFont="1">
      <alignment vertical="center"/>
    </xf>
    <xf numFmtId="0" fontId="3" fillId="0" borderId="0" xfId="4" applyFont="1" applyBorder="1">
      <alignment vertical="center"/>
    </xf>
    <xf numFmtId="0" fontId="24" fillId="0" borderId="9" xfId="4" applyFont="1" applyBorder="1" applyAlignment="1">
      <alignment horizontal="left" vertical="center"/>
    </xf>
    <xf numFmtId="0" fontId="24" fillId="0" borderId="9" xfId="4" applyFont="1" applyBorder="1">
      <alignment vertical="center"/>
    </xf>
    <xf numFmtId="0" fontId="5" fillId="0" borderId="43" xfId="4" applyFont="1" applyBorder="1" applyAlignment="1">
      <alignment horizontal="center" vertical="center"/>
    </xf>
    <xf numFmtId="0" fontId="5" fillId="0" borderId="44" xfId="4" applyFont="1" applyBorder="1" applyAlignment="1">
      <alignment horizontal="center" vertical="center"/>
    </xf>
    <xf numFmtId="0" fontId="32" fillId="0" borderId="45" xfId="4" applyFont="1" applyBorder="1" applyAlignment="1">
      <alignment horizontal="left" vertical="center"/>
    </xf>
    <xf numFmtId="0" fontId="5" fillId="0" borderId="46" xfId="4" applyFont="1" applyBorder="1" applyAlignment="1">
      <alignment horizontal="center" vertical="center"/>
    </xf>
    <xf numFmtId="0" fontId="5" fillId="0" borderId="38" xfId="4" applyFont="1" applyBorder="1" applyAlignment="1">
      <alignment horizontal="center" vertical="center"/>
    </xf>
    <xf numFmtId="0" fontId="32" fillId="0" borderId="47" xfId="4" applyFont="1" applyBorder="1" applyAlignment="1">
      <alignment horizontal="left" vertical="center"/>
    </xf>
    <xf numFmtId="49" fontId="41" fillId="0" borderId="47" xfId="4" applyNumberFormat="1" applyFont="1" applyBorder="1" applyAlignment="1">
      <alignment horizontal="left" vertical="center"/>
    </xf>
    <xf numFmtId="0" fontId="5" fillId="0" borderId="48" xfId="4" applyFont="1" applyBorder="1" applyAlignment="1">
      <alignment horizontal="left" vertical="center"/>
    </xf>
    <xf numFmtId="0" fontId="5" fillId="0" borderId="49" xfId="4" applyFont="1" applyBorder="1" applyAlignment="1">
      <alignment horizontal="left" vertical="center"/>
    </xf>
    <xf numFmtId="0" fontId="5" fillId="0" borderId="50" xfId="4" applyFont="1" applyBorder="1" applyAlignment="1">
      <alignment horizontal="left" vertical="center"/>
    </xf>
    <xf numFmtId="0" fontId="24" fillId="0" borderId="0" xfId="4" applyFont="1" applyAlignment="1">
      <alignment horizontal="right" vertical="center"/>
    </xf>
    <xf numFmtId="0" fontId="3" fillId="0" borderId="8" xfId="4" applyFont="1" applyBorder="1" applyAlignment="1">
      <alignment horizontal="left" vertical="center"/>
    </xf>
    <xf numFmtId="0" fontId="3" fillId="0" borderId="8" xfId="4" applyFont="1" applyBorder="1" applyAlignment="1">
      <alignment horizontal="left" vertical="center" wrapText="1"/>
    </xf>
    <xf numFmtId="9" fontId="3" fillId="0" borderId="8" xfId="4" applyNumberFormat="1" applyFont="1" applyBorder="1">
      <alignment vertical="center"/>
    </xf>
    <xf numFmtId="0" fontId="5" fillId="0" borderId="8" xfId="4" applyFont="1" applyBorder="1" applyAlignment="1">
      <alignment vertical="center" shrinkToFit="1"/>
    </xf>
    <xf numFmtId="0" fontId="3" fillId="0" borderId="8" xfId="4" applyFont="1" applyBorder="1">
      <alignment vertical="center"/>
    </xf>
    <xf numFmtId="0" fontId="3" fillId="0" borderId="8" xfId="4" applyFont="1" applyBorder="1" applyAlignment="1">
      <alignment horizontal="center" vertical="center"/>
    </xf>
    <xf numFmtId="0" fontId="3" fillId="0" borderId="0" xfId="4" applyFont="1" applyBorder="1" applyAlignment="1">
      <alignment horizontal="left" vertical="center"/>
    </xf>
    <xf numFmtId="0" fontId="42" fillId="0" borderId="3" xfId="4" applyNumberFormat="1" applyFont="1" applyFill="1" applyBorder="1" applyAlignment="1">
      <alignment vertical="center"/>
    </xf>
    <xf numFmtId="0" fontId="3" fillId="0" borderId="30" xfId="4" applyNumberFormat="1" applyFont="1" applyFill="1" applyBorder="1" applyAlignment="1">
      <alignment horizontal="center" vertical="center"/>
    </xf>
    <xf numFmtId="0" fontId="5" fillId="0" borderId="12" xfId="4" applyNumberFormat="1" applyFont="1" applyFill="1" applyBorder="1" applyAlignment="1">
      <alignment horizontal="center" vertical="center" shrinkToFit="1"/>
    </xf>
    <xf numFmtId="0" fontId="5" fillId="0" borderId="30" xfId="4" applyNumberFormat="1" applyFont="1" applyFill="1" applyBorder="1" applyAlignment="1">
      <alignment horizontal="center" vertical="center" wrapText="1"/>
    </xf>
    <xf numFmtId="49" fontId="5" fillId="0" borderId="30" xfId="4" applyNumberFormat="1" applyFont="1" applyFill="1" applyBorder="1" applyAlignment="1">
      <alignment horizontal="center" vertical="center" wrapText="1"/>
    </xf>
    <xf numFmtId="0" fontId="3" fillId="0" borderId="51" xfId="4" applyNumberFormat="1" applyFont="1" applyFill="1" applyBorder="1" applyAlignment="1">
      <alignment horizontal="right" vertical="center"/>
    </xf>
    <xf numFmtId="0" fontId="3" fillId="0" borderId="3" xfId="4" applyNumberFormat="1" applyFont="1" applyFill="1" applyBorder="1" applyAlignment="1">
      <alignment vertical="center"/>
    </xf>
    <xf numFmtId="0" fontId="3" fillId="0" borderId="3" xfId="4" applyNumberFormat="1" applyFont="1" applyFill="1" applyBorder="1" applyAlignment="1">
      <alignment horizontal="left" vertical="center"/>
    </xf>
    <xf numFmtId="0" fontId="3" fillId="0" borderId="12" xfId="4" applyNumberFormat="1" applyFont="1" applyFill="1" applyBorder="1" applyAlignment="1">
      <alignment horizontal="left" vertical="center"/>
    </xf>
    <xf numFmtId="0" fontId="3" fillId="0" borderId="12" xfId="4" applyNumberFormat="1" applyFont="1" applyFill="1" applyBorder="1" applyAlignment="1">
      <alignment vertical="center"/>
    </xf>
    <xf numFmtId="0" fontId="3" fillId="0" borderId="3" xfId="4" applyNumberFormat="1" applyFont="1" applyBorder="1" applyAlignment="1">
      <alignment horizontal="center" vertical="center" wrapText="1"/>
    </xf>
    <xf numFmtId="0" fontId="5" fillId="0" borderId="51" xfId="4" applyNumberFormat="1" applyFont="1" applyBorder="1" applyAlignment="1">
      <alignment horizontal="center" vertical="center" wrapText="1"/>
    </xf>
    <xf numFmtId="0" fontId="11" fillId="3" borderId="0" xfId="4" applyFont="1" applyFill="1">
      <alignment vertical="center"/>
    </xf>
    <xf numFmtId="0" fontId="30" fillId="3" borderId="0" xfId="4" applyFont="1" applyFill="1">
      <alignment vertical="center"/>
    </xf>
    <xf numFmtId="0" fontId="1" fillId="0" borderId="0" xfId="4" applyFont="1">
      <alignment vertical="center"/>
    </xf>
    <xf numFmtId="0" fontId="1" fillId="0" borderId="0" xfId="4" applyFont="1" applyBorder="1">
      <alignment vertical="center"/>
    </xf>
    <xf numFmtId="0" fontId="1" fillId="0" borderId="0" xfId="4" applyFont="1" applyBorder="1" applyAlignment="1">
      <alignment horizontal="right" vertical="center"/>
    </xf>
    <xf numFmtId="0" fontId="1" fillId="0" borderId="0" xfId="4" applyFont="1" applyAlignment="1">
      <alignment horizontal="left" vertical="center" indent="1"/>
    </xf>
    <xf numFmtId="0" fontId="1" fillId="0" borderId="0" xfId="4" applyFont="1" applyAlignment="1">
      <alignment horizontal="left" vertical="center"/>
    </xf>
    <xf numFmtId="0" fontId="5" fillId="0" borderId="0" xfId="4" quotePrefix="1" applyFont="1" applyBorder="1">
      <alignment vertical="center"/>
    </xf>
    <xf numFmtId="0" fontId="3" fillId="0" borderId="0" xfId="4" applyFont="1" applyBorder="1" applyAlignment="1">
      <alignment horizontal="right" vertical="center"/>
    </xf>
    <xf numFmtId="0" fontId="11" fillId="0" borderId="0" xfId="4" applyNumberFormat="1" applyFont="1" applyBorder="1" applyAlignment="1">
      <alignment horizontal="left" vertical="center"/>
    </xf>
    <xf numFmtId="0" fontId="43" fillId="0" borderId="0" xfId="4" applyFont="1" applyAlignment="1">
      <alignment horizontal="right" vertical="center"/>
    </xf>
    <xf numFmtId="0" fontId="3" fillId="0" borderId="0" xfId="4" applyFont="1" applyBorder="1" applyAlignment="1">
      <alignment vertical="center"/>
    </xf>
    <xf numFmtId="177" fontId="3" fillId="0" borderId="0" xfId="4" applyNumberFormat="1" applyFont="1" applyBorder="1" applyAlignment="1">
      <alignment horizontal="left" vertical="center"/>
    </xf>
    <xf numFmtId="0" fontId="35" fillId="0" borderId="0" xfId="4" applyFont="1">
      <alignment vertical="center"/>
    </xf>
    <xf numFmtId="0" fontId="36" fillId="0" borderId="0" xfId="5" applyFont="1" applyBorder="1" applyAlignment="1" applyProtection="1">
      <alignment horizontal="left" vertical="center"/>
    </xf>
    <xf numFmtId="0" fontId="35" fillId="0" borderId="0" xfId="4" applyFont="1" applyBorder="1" applyAlignment="1">
      <alignment horizontal="right" vertical="center"/>
    </xf>
    <xf numFmtId="0" fontId="3" fillId="0" borderId="0" xfId="4" applyFont="1" applyFill="1" applyBorder="1" applyAlignment="1">
      <alignment horizontal="left" vertical="center"/>
    </xf>
    <xf numFmtId="0" fontId="3" fillId="0" borderId="0" xfId="4" quotePrefix="1" applyFont="1" applyBorder="1" applyAlignment="1">
      <alignment horizontal="left" vertical="center"/>
    </xf>
    <xf numFmtId="0" fontId="1" fillId="0" borderId="0" xfId="4" applyFont="1" applyFill="1" applyBorder="1" applyAlignment="1">
      <alignment horizontal="left" vertical="center"/>
    </xf>
    <xf numFmtId="0" fontId="1" fillId="0" borderId="0" xfId="4" applyFont="1" applyBorder="1" applyAlignment="1">
      <alignment horizontal="left" vertical="center"/>
    </xf>
    <xf numFmtId="49" fontId="43" fillId="0" borderId="9" xfId="4" applyNumberFormat="1" applyFont="1" applyBorder="1" applyAlignment="1">
      <alignment horizontal="left" vertical="top"/>
    </xf>
    <xf numFmtId="0" fontId="43" fillId="0" borderId="0" xfId="4" applyFont="1" applyAlignment="1">
      <alignment horizontal="right" vertical="top"/>
    </xf>
    <xf numFmtId="0" fontId="43" fillId="0" borderId="0" xfId="4" applyFont="1" applyBorder="1" applyAlignment="1">
      <alignment horizontal="left" vertical="center"/>
    </xf>
    <xf numFmtId="0" fontId="3" fillId="0" borderId="0" xfId="4" applyBorder="1" applyAlignment="1">
      <alignment horizontal="left" vertical="center"/>
    </xf>
    <xf numFmtId="0" fontId="14" fillId="0" borderId="0" xfId="4" applyFont="1" applyBorder="1" applyAlignment="1">
      <alignment horizontal="left" vertical="center"/>
    </xf>
    <xf numFmtId="0" fontId="13" fillId="0" borderId="0" xfId="4" applyFont="1" applyBorder="1" applyAlignment="1">
      <alignment horizontal="left" vertical="center"/>
    </xf>
    <xf numFmtId="0" fontId="13" fillId="0" borderId="0" xfId="4" applyFont="1" applyBorder="1" applyAlignment="1">
      <alignment horizontal="right" vertical="center"/>
    </xf>
    <xf numFmtId="177" fontId="34" fillId="0" borderId="9" xfId="4" applyNumberFormat="1" applyFont="1" applyBorder="1" applyAlignment="1">
      <alignment horizontal="left" vertical="top"/>
    </xf>
    <xf numFmtId="0" fontId="13" fillId="0" borderId="0" xfId="4" applyFont="1" applyBorder="1" applyAlignment="1">
      <alignment vertical="center"/>
    </xf>
    <xf numFmtId="0" fontId="36" fillId="0" borderId="0" xfId="5" applyFont="1" applyAlignment="1" applyProtection="1">
      <alignment vertical="center"/>
    </xf>
    <xf numFmtId="0" fontId="13" fillId="0" borderId="0" xfId="4" applyFont="1" applyAlignment="1">
      <alignment horizontal="right" vertical="center"/>
    </xf>
    <xf numFmtId="0" fontId="3" fillId="0" borderId="0" xfId="4" applyFont="1" applyAlignment="1">
      <alignment horizontal="left" vertical="center"/>
    </xf>
    <xf numFmtId="0" fontId="0" fillId="2" borderId="24" xfId="0" applyFont="1" applyFill="1" applyBorder="1" applyProtection="1">
      <protection locked="0"/>
    </xf>
    <xf numFmtId="0" fontId="0" fillId="2" borderId="23" xfId="0" applyFont="1" applyFill="1" applyBorder="1" applyProtection="1">
      <protection locked="0"/>
    </xf>
    <xf numFmtId="0" fontId="23" fillId="10" borderId="0" xfId="0" applyFont="1" applyFill="1" applyProtection="1">
      <protection locked="0"/>
    </xf>
    <xf numFmtId="0" fontId="0" fillId="10" borderId="0" xfId="0" applyFill="1"/>
    <xf numFmtId="0" fontId="23" fillId="10" borderId="0" xfId="0" applyFont="1" applyFill="1"/>
    <xf numFmtId="0" fontId="0" fillId="2" borderId="52" xfId="0" applyFont="1" applyFill="1" applyBorder="1" applyProtection="1">
      <protection locked="0"/>
    </xf>
    <xf numFmtId="0" fontId="45" fillId="2" borderId="0" xfId="0" applyFont="1" applyFill="1" applyAlignment="1" applyProtection="1">
      <alignment horizontal="left"/>
      <protection locked="0"/>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pplyProtection="1">
      <alignment horizontal="left" vertical="center"/>
    </xf>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49"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0" fontId="1" fillId="2" borderId="0" xfId="0" applyFont="1" applyFill="1"/>
    <xf numFmtId="0" fontId="1" fillId="2" borderId="0" xfId="0" applyFont="1" applyFill="1" applyBorder="1"/>
    <xf numFmtId="0" fontId="1" fillId="0" borderId="0" xfId="0" applyFont="1" applyProtection="1">
      <protection locked="0"/>
    </xf>
    <xf numFmtId="0" fontId="1" fillId="0" borderId="0" xfId="0" applyFont="1" applyFill="1"/>
    <xf numFmtId="0" fontId="1" fillId="2" borderId="0" xfId="0" applyFont="1" applyFill="1" applyBorder="1" applyAlignment="1">
      <alignment horizontal="center"/>
    </xf>
    <xf numFmtId="0" fontId="1" fillId="2" borderId="9" xfId="0" applyFont="1" applyFill="1" applyBorder="1"/>
    <xf numFmtId="0" fontId="1" fillId="6" borderId="0" xfId="0" applyFont="1" applyFill="1" applyProtection="1">
      <protection locked="0"/>
    </xf>
    <xf numFmtId="0" fontId="1" fillId="0" borderId="0" xfId="0" applyNumberFormat="1" applyFont="1" applyProtection="1">
      <protection locked="0"/>
    </xf>
    <xf numFmtId="49" fontId="1" fillId="0" borderId="0" xfId="0" applyNumberFormat="1" applyFont="1" applyProtection="1">
      <protection locked="0"/>
    </xf>
    <xf numFmtId="0" fontId="1" fillId="0" borderId="0" xfId="0" applyFont="1" applyAlignment="1" applyProtection="1">
      <alignment horizontal="center"/>
      <protection locked="0"/>
    </xf>
    <xf numFmtId="14" fontId="1" fillId="0" borderId="0" xfId="0" applyNumberFormat="1" applyFont="1" applyProtection="1">
      <protection locked="0"/>
    </xf>
    <xf numFmtId="0" fontId="1" fillId="0" borderId="0" xfId="0" applyFont="1"/>
    <xf numFmtId="0" fontId="1" fillId="10" borderId="4" xfId="0" applyFont="1" applyFill="1" applyBorder="1" applyAlignment="1" applyProtection="1">
      <alignment horizontal="left" vertical="center"/>
      <protection locked="0"/>
    </xf>
    <xf numFmtId="0" fontId="1" fillId="10" borderId="0" xfId="0" applyFont="1" applyFill="1" applyBorder="1" applyAlignment="1" applyProtection="1">
      <alignment horizontal="left" vertical="center"/>
      <protection locked="0"/>
    </xf>
    <xf numFmtId="0" fontId="1" fillId="10" borderId="5" xfId="0" applyFont="1" applyFill="1" applyBorder="1" applyAlignment="1" applyProtection="1">
      <alignment horizontal="left" vertical="center"/>
      <protection locked="0"/>
    </xf>
    <xf numFmtId="0" fontId="1" fillId="10" borderId="0" xfId="0" applyFont="1" applyFill="1" applyBorder="1"/>
    <xf numFmtId="0" fontId="1" fillId="10" borderId="4" xfId="0" applyFont="1" applyFill="1" applyBorder="1" applyProtection="1">
      <protection locked="0"/>
    </xf>
    <xf numFmtId="0" fontId="1" fillId="10" borderId="5" xfId="0" applyFont="1" applyFill="1" applyBorder="1"/>
    <xf numFmtId="0" fontId="1" fillId="10" borderId="11" xfId="0" applyFont="1" applyFill="1" applyBorder="1"/>
    <xf numFmtId="0" fontId="1" fillId="10" borderId="9" xfId="0" applyFont="1" applyFill="1" applyBorder="1"/>
    <xf numFmtId="0" fontId="1" fillId="0" borderId="0" xfId="0" applyFont="1" applyFill="1" applyProtection="1">
      <protection locked="0"/>
    </xf>
    <xf numFmtId="0" fontId="1" fillId="0" borderId="0" xfId="0" applyFont="1" applyAlignment="1" applyProtection="1">
      <alignment horizontal="center" vertical="center"/>
      <protection locked="0"/>
    </xf>
    <xf numFmtId="0" fontId="1" fillId="2" borderId="4" xfId="0" applyFont="1" applyFill="1" applyBorder="1"/>
    <xf numFmtId="0" fontId="1" fillId="2" borderId="5" xfId="0" applyFont="1" applyFill="1" applyBorder="1"/>
    <xf numFmtId="0" fontId="1" fillId="2" borderId="0" xfId="1" applyFont="1" applyFill="1" applyBorder="1" applyAlignment="1" applyProtection="1"/>
    <xf numFmtId="0" fontId="1" fillId="2" borderId="0" xfId="0" applyFont="1" applyFill="1" applyBorder="1" applyAlignment="1" applyProtection="1">
      <alignment horizontal="left"/>
    </xf>
    <xf numFmtId="0" fontId="1" fillId="0" borderId="0" xfId="0" applyNumberFormat="1" applyFont="1" applyFill="1" applyBorder="1" applyAlignment="1" applyProtection="1">
      <protection locked="0"/>
    </xf>
    <xf numFmtId="0" fontId="1" fillId="0" borderId="0" xfId="0" applyFont="1" applyBorder="1" applyProtection="1">
      <protection locked="0"/>
    </xf>
    <xf numFmtId="0" fontId="1" fillId="7" borderId="0" xfId="0" applyFont="1" applyFill="1" applyProtection="1">
      <protection locked="0"/>
    </xf>
    <xf numFmtId="0" fontId="1" fillId="0" borderId="0" xfId="0" applyFont="1" applyAlignment="1" applyProtection="1">
      <alignment horizontal="left"/>
      <protection locked="0"/>
    </xf>
    <xf numFmtId="0" fontId="0" fillId="2" borderId="0" xfId="0" applyFont="1" applyFill="1" applyBorder="1" applyAlignment="1">
      <alignment horizontal="center"/>
    </xf>
    <xf numFmtId="0" fontId="1" fillId="2" borderId="0" xfId="0" applyFont="1" applyFill="1" applyProtection="1"/>
    <xf numFmtId="0" fontId="11" fillId="2" borderId="0" xfId="0" applyFont="1" applyFill="1" applyBorder="1" applyAlignment="1">
      <alignment vertical="center"/>
    </xf>
    <xf numFmtId="0" fontId="11" fillId="2" borderId="0" xfId="0" applyFont="1" applyFill="1" applyBorder="1" applyAlignment="1" applyProtection="1">
      <alignment horizontal="left" vertical="center"/>
    </xf>
    <xf numFmtId="0" fontId="1" fillId="2" borderId="23" xfId="0" applyFont="1" applyFill="1" applyBorder="1" applyProtection="1">
      <protection locked="0"/>
    </xf>
    <xf numFmtId="0" fontId="11" fillId="2" borderId="0" xfId="0" applyFont="1" applyFill="1" applyBorder="1" applyAlignment="1">
      <alignment vertical="center" wrapText="1"/>
    </xf>
    <xf numFmtId="0" fontId="11" fillId="2" borderId="0" xfId="0" applyFont="1" applyFill="1" applyBorder="1" applyAlignment="1" applyProtection="1">
      <alignment vertical="center"/>
    </xf>
    <xf numFmtId="0" fontId="9" fillId="0" borderId="0" xfId="0" applyFont="1" applyFill="1" applyBorder="1" applyAlignment="1" applyProtection="1">
      <alignment vertical="center"/>
    </xf>
    <xf numFmtId="0" fontId="11" fillId="2" borderId="9" xfId="0" applyFont="1" applyFill="1" applyBorder="1" applyAlignment="1">
      <alignment vertical="center"/>
    </xf>
    <xf numFmtId="0" fontId="11" fillId="2" borderId="7" xfId="0" applyFont="1" applyFill="1" applyBorder="1"/>
    <xf numFmtId="0" fontId="1" fillId="2" borderId="8" xfId="0" applyFont="1" applyFill="1" applyBorder="1"/>
    <xf numFmtId="0" fontId="11" fillId="2" borderId="8"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xf numFmtId="0" fontId="13" fillId="2" borderId="4" xfId="0" applyFont="1" applyFill="1" applyBorder="1"/>
    <xf numFmtId="0" fontId="14" fillId="2" borderId="0" xfId="0" applyFont="1" applyFill="1" applyBorder="1" applyProtection="1"/>
    <xf numFmtId="0" fontId="11" fillId="2" borderId="0" xfId="0" applyFont="1" applyFill="1" applyBorder="1" applyProtection="1"/>
    <xf numFmtId="0" fontId="11" fillId="2" borderId="4" xfId="0" applyFont="1" applyFill="1" applyBorder="1" applyProtection="1"/>
    <xf numFmtId="0" fontId="11" fillId="2" borderId="11" xfId="0" applyFont="1" applyFill="1" applyBorder="1" applyProtection="1"/>
    <xf numFmtId="0" fontId="0" fillId="2" borderId="9" xfId="0" applyFont="1" applyFill="1" applyBorder="1" applyProtection="1"/>
    <xf numFmtId="0" fontId="11" fillId="2" borderId="9" xfId="0" applyFont="1" applyFill="1" applyBorder="1" applyProtection="1"/>
    <xf numFmtId="0" fontId="1" fillId="2" borderId="16" xfId="0" applyFont="1" applyFill="1" applyBorder="1" applyProtection="1">
      <protection locked="0"/>
    </xf>
    <xf numFmtId="0" fontId="11" fillId="2" borderId="0" xfId="0" applyFont="1" applyFill="1" applyBorder="1" applyAlignment="1">
      <alignment vertical="center" wrapText="1"/>
    </xf>
    <xf numFmtId="0" fontId="11" fillId="2" borderId="0" xfId="0" applyFont="1" applyFill="1" applyBorder="1" applyAlignment="1">
      <alignment horizontal="left" vertical="center"/>
    </xf>
    <xf numFmtId="0" fontId="5" fillId="0" borderId="0" xfId="0" applyFont="1" applyFill="1" applyAlignment="1" applyProtection="1">
      <alignment vertical="top"/>
      <protection locked="0"/>
    </xf>
    <xf numFmtId="0" fontId="5" fillId="0" borderId="0" xfId="3" applyFont="1" applyAlignment="1" applyProtection="1">
      <alignment vertical="top"/>
      <protection locked="0"/>
    </xf>
    <xf numFmtId="0" fontId="5" fillId="0" borderId="0" xfId="0" applyFont="1" applyFill="1" applyBorder="1" applyAlignment="1" applyProtection="1">
      <alignment horizontal="left" vertical="top"/>
      <protection locked="0"/>
    </xf>
    <xf numFmtId="0" fontId="5" fillId="10" borderId="0" xfId="3" applyFont="1" applyFill="1" applyAlignment="1" applyProtection="1">
      <alignment vertical="top"/>
      <protection locked="0"/>
    </xf>
    <xf numFmtId="0" fontId="5" fillId="0" borderId="0" xfId="0" applyFont="1" applyAlignment="1" applyProtection="1">
      <alignment vertical="top"/>
      <protection locked="0"/>
    </xf>
    <xf numFmtId="0" fontId="1" fillId="0" borderId="5" xfId="0" applyFont="1" applyBorder="1" applyProtection="1">
      <protection locked="0"/>
    </xf>
    <xf numFmtId="0" fontId="1" fillId="0" borderId="0" xfId="0" applyFont="1" applyFill="1" applyBorder="1" applyProtection="1">
      <protection locked="0"/>
    </xf>
    <xf numFmtId="0" fontId="1" fillId="0" borderId="5" xfId="0" applyFont="1" applyFill="1" applyBorder="1" applyProtection="1">
      <protection locked="0"/>
    </xf>
    <xf numFmtId="0" fontId="1" fillId="11" borderId="0" xfId="0" applyFont="1" applyFill="1" applyBorder="1" applyProtection="1">
      <protection locked="0"/>
    </xf>
    <xf numFmtId="0" fontId="1" fillId="0" borderId="9" xfId="0" applyFont="1" applyBorder="1" applyProtection="1">
      <protection locked="0"/>
    </xf>
    <xf numFmtId="0" fontId="1" fillId="0" borderId="12" xfId="0" applyFont="1" applyBorder="1" applyProtection="1">
      <protection locked="0"/>
    </xf>
    <xf numFmtId="0" fontId="1" fillId="8" borderId="7" xfId="0" applyFont="1" applyFill="1" applyBorder="1" applyProtection="1">
      <protection locked="0"/>
    </xf>
    <xf numFmtId="0" fontId="1" fillId="8" borderId="8" xfId="0" applyFont="1" applyFill="1" applyBorder="1" applyProtection="1">
      <protection locked="0"/>
    </xf>
    <xf numFmtId="0" fontId="1" fillId="8" borderId="10" xfId="0" applyFont="1" applyFill="1" applyBorder="1" applyProtection="1">
      <protection locked="0"/>
    </xf>
    <xf numFmtId="0" fontId="1" fillId="0" borderId="4" xfId="0" applyFont="1" applyBorder="1" applyProtection="1">
      <protection locked="0"/>
    </xf>
    <xf numFmtId="0" fontId="1" fillId="0" borderId="4" xfId="0" applyFont="1" applyFill="1" applyBorder="1" applyProtection="1">
      <protection locked="0"/>
    </xf>
    <xf numFmtId="0" fontId="1" fillId="0" borderId="11" xfId="0" applyFont="1" applyBorder="1" applyProtection="1">
      <protection locked="0"/>
    </xf>
    <xf numFmtId="0" fontId="9" fillId="0" borderId="0" xfId="0" applyFont="1" applyAlignment="1" applyProtection="1">
      <alignment vertical="center"/>
      <protection locked="0"/>
    </xf>
    <xf numFmtId="0" fontId="1" fillId="11" borderId="0" xfId="0" applyFont="1" applyFill="1" applyProtection="1">
      <protection locked="0"/>
    </xf>
    <xf numFmtId="0" fontId="6" fillId="12" borderId="1" xfId="0" applyFont="1" applyFill="1" applyBorder="1" applyAlignment="1" applyProtection="1">
      <alignment horizontal="left" vertical="top"/>
    </xf>
    <xf numFmtId="0" fontId="6" fillId="12" borderId="2" xfId="0" applyFont="1" applyFill="1" applyBorder="1" applyAlignment="1" applyProtection="1">
      <alignment horizontal="left" vertical="top"/>
    </xf>
    <xf numFmtId="0" fontId="1" fillId="12" borderId="2" xfId="0" applyFont="1" applyFill="1" applyBorder="1"/>
    <xf numFmtId="0" fontId="6" fillId="12" borderId="3" xfId="0" applyFont="1" applyFill="1" applyBorder="1" applyAlignment="1" applyProtection="1">
      <alignment horizontal="left" vertical="top"/>
    </xf>
    <xf numFmtId="0" fontId="49" fillId="2" borderId="0" xfId="0" applyFont="1" applyFill="1" applyBorder="1" applyAlignment="1">
      <alignment horizontal="center" vertical="center"/>
    </xf>
    <xf numFmtId="0" fontId="47" fillId="2" borderId="0" xfId="0" applyFont="1" applyFill="1" applyBorder="1" applyAlignment="1">
      <alignment horizontal="center" vertical="center"/>
    </xf>
    <xf numFmtId="14" fontId="1" fillId="2" borderId="9" xfId="0" applyNumberFormat="1" applyFont="1" applyFill="1" applyBorder="1" applyAlignment="1" applyProtection="1">
      <alignment horizontal="center"/>
      <protection locked="0"/>
    </xf>
    <xf numFmtId="49" fontId="6" fillId="12" borderId="7" xfId="0" applyNumberFormat="1" applyFont="1" applyFill="1" applyBorder="1" applyAlignment="1" applyProtection="1">
      <alignment vertical="center"/>
    </xf>
    <xf numFmtId="49" fontId="6" fillId="12" borderId="8" xfId="0" applyNumberFormat="1" applyFont="1" applyFill="1" applyBorder="1" applyAlignment="1" applyProtection="1">
      <alignment vertical="center"/>
    </xf>
    <xf numFmtId="49" fontId="6" fillId="12" borderId="10" xfId="0" applyNumberFormat="1" applyFont="1" applyFill="1" applyBorder="1" applyAlignment="1" applyProtection="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49" fontId="17" fillId="0" borderId="25"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17" fillId="0" borderId="20"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22" xfId="0" applyNumberFormat="1" applyFont="1" applyBorder="1" applyAlignment="1" applyProtection="1">
      <alignment horizontal="left" vertical="center"/>
      <protection locked="0"/>
    </xf>
    <xf numFmtId="0" fontId="17" fillId="2" borderId="25" xfId="0" applyFont="1" applyFill="1" applyBorder="1" applyAlignment="1">
      <alignment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5"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49" fontId="17" fillId="0" borderId="13"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7" fillId="0" borderId="15" xfId="0" applyNumberFormat="1" applyFont="1" applyBorder="1" applyAlignment="1" applyProtection="1">
      <alignment horizontal="left" vertical="center"/>
      <protection locked="0"/>
    </xf>
    <xf numFmtId="49" fontId="6" fillId="12" borderId="1" xfId="0" applyNumberFormat="1" applyFont="1" applyFill="1" applyBorder="1" applyAlignment="1" applyProtection="1">
      <alignment vertical="center"/>
    </xf>
    <xf numFmtId="49" fontId="6" fillId="12" borderId="2" xfId="0" applyNumberFormat="1" applyFont="1" applyFill="1" applyBorder="1" applyAlignment="1" applyProtection="1">
      <alignment vertical="center"/>
    </xf>
    <xf numFmtId="49" fontId="6" fillId="12" borderId="3" xfId="0" applyNumberFormat="1" applyFont="1" applyFill="1" applyBorder="1" applyAlignment="1" applyProtection="1">
      <alignment vertical="center"/>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center"/>
      <protection locked="0"/>
    </xf>
    <xf numFmtId="0" fontId="25" fillId="12" borderId="7" xfId="0" applyFont="1" applyFill="1" applyBorder="1" applyAlignment="1" applyProtection="1">
      <alignment vertical="center"/>
      <protection locked="0"/>
    </xf>
    <xf numFmtId="0" fontId="25" fillId="12" borderId="8" xfId="0" applyFont="1" applyFill="1" applyBorder="1" applyAlignment="1" applyProtection="1">
      <alignment vertical="center"/>
      <protection locked="0"/>
    </xf>
    <xf numFmtId="0" fontId="25" fillId="12" borderId="10" xfId="0" applyFont="1" applyFill="1" applyBorder="1" applyAlignment="1" applyProtection="1">
      <alignment vertical="center"/>
      <protection locked="0"/>
    </xf>
    <xf numFmtId="0" fontId="26" fillId="10" borderId="0" xfId="2" applyFont="1" applyFill="1" applyBorder="1" applyAlignment="1" applyProtection="1">
      <protection locked="0"/>
    </xf>
    <xf numFmtId="0" fontId="3" fillId="10" borderId="0" xfId="0" applyFont="1" applyFill="1" applyBorder="1" applyAlignment="1" applyProtection="1">
      <alignment vertical="top" wrapText="1"/>
    </xf>
    <xf numFmtId="0" fontId="3" fillId="10" borderId="5" xfId="0" applyFont="1" applyFill="1" applyBorder="1" applyAlignment="1" applyProtection="1">
      <alignment vertical="top" wrapText="1"/>
    </xf>
    <xf numFmtId="0" fontId="0" fillId="10" borderId="0" xfId="0" applyFill="1" applyBorder="1" applyAlignment="1">
      <alignment vertical="top"/>
    </xf>
    <xf numFmtId="0" fontId="0" fillId="10" borderId="5" xfId="0" applyFill="1" applyBorder="1" applyAlignment="1">
      <alignment vertical="top"/>
    </xf>
    <xf numFmtId="0" fontId="0" fillId="10" borderId="0" xfId="0" applyFill="1" applyBorder="1" applyAlignment="1"/>
    <xf numFmtId="0" fontId="0" fillId="10" borderId="5" xfId="0" applyFill="1" applyBorder="1" applyAlignment="1"/>
    <xf numFmtId="0" fontId="7" fillId="10" borderId="8" xfId="0" applyFont="1" applyFill="1" applyBorder="1" applyAlignment="1">
      <alignment vertical="center"/>
    </xf>
    <xf numFmtId="0" fontId="17" fillId="10" borderId="8" xfId="0" applyFont="1" applyFill="1" applyBorder="1" applyAlignment="1">
      <alignment vertical="center"/>
    </xf>
    <xf numFmtId="14" fontId="17" fillId="10" borderId="8" xfId="0" applyNumberFormat="1" applyFont="1" applyFill="1" applyBorder="1" applyAlignment="1" applyProtection="1">
      <alignment horizontal="left" vertical="center"/>
      <protection locked="0"/>
    </xf>
    <xf numFmtId="0" fontId="17" fillId="10" borderId="8" xfId="0" applyFont="1" applyFill="1" applyBorder="1" applyAlignment="1" applyProtection="1">
      <alignment horizontal="left" vertical="center"/>
      <protection locked="0"/>
    </xf>
    <xf numFmtId="0" fontId="6" fillId="12" borderId="7" xfId="0" applyFont="1" applyFill="1" applyBorder="1" applyAlignment="1" applyProtection="1">
      <alignment horizontal="left" vertical="center"/>
    </xf>
    <xf numFmtId="0" fontId="6" fillId="12" borderId="8" xfId="0" applyFont="1" applyFill="1" applyBorder="1" applyAlignment="1" applyProtection="1">
      <alignment horizontal="left" vertical="center"/>
    </xf>
    <xf numFmtId="0" fontId="6" fillId="12" borderId="10" xfId="0" applyFont="1" applyFill="1" applyBorder="1" applyAlignment="1" applyProtection="1">
      <alignment horizontal="left" vertical="center"/>
    </xf>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6" fillId="12" borderId="1" xfId="1" applyFont="1" applyFill="1" applyBorder="1" applyAlignment="1" applyProtection="1">
      <alignment vertical="center" wrapText="1"/>
    </xf>
    <xf numFmtId="0" fontId="6" fillId="12" borderId="2" xfId="1" applyFont="1" applyFill="1" applyBorder="1" applyAlignment="1" applyProtection="1">
      <alignment vertical="center" wrapText="1"/>
    </xf>
    <xf numFmtId="0" fontId="6" fillId="12" borderId="3" xfId="1" applyFont="1" applyFill="1" applyBorder="1" applyAlignment="1" applyProtection="1">
      <alignment vertical="center" wrapText="1"/>
    </xf>
    <xf numFmtId="0" fontId="1" fillId="2" borderId="28"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2" borderId="28"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4"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11" xfId="0" applyFont="1" applyFill="1" applyBorder="1" applyAlignment="1" applyProtection="1">
      <alignment horizontal="left" vertical="center"/>
    </xf>
    <xf numFmtId="0" fontId="21" fillId="2" borderId="9"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3" fillId="2" borderId="1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3" xfId="0" applyFont="1" applyBorder="1" applyAlignment="1" applyProtection="1">
      <alignment horizontal="center" vertical="center"/>
    </xf>
    <xf numFmtId="49" fontId="3" fillId="0" borderId="20" xfId="0" applyNumberFormat="1" applyFont="1" applyBorder="1" applyAlignment="1" applyProtection="1">
      <alignment vertical="center" shrinkToFit="1"/>
      <protection locked="0"/>
    </xf>
    <xf numFmtId="49" fontId="3" fillId="0" borderId="21" xfId="0" applyNumberFormat="1" applyFont="1" applyBorder="1" applyAlignment="1" applyProtection="1">
      <alignment vertical="center" shrinkToFit="1"/>
      <protection locked="0"/>
    </xf>
    <xf numFmtId="49" fontId="3" fillId="0" borderId="22" xfId="0" applyNumberFormat="1" applyFont="1" applyBorder="1" applyAlignment="1" applyProtection="1">
      <alignment vertical="center" shrinkToFit="1"/>
      <protection locked="0"/>
    </xf>
    <xf numFmtId="14" fontId="3" fillId="0" borderId="23" xfId="0" applyNumberFormat="1" applyFont="1" applyBorder="1" applyAlignment="1" applyProtection="1">
      <alignment horizontal="left" vertical="center" shrinkToFit="1"/>
      <protection locked="0"/>
    </xf>
    <xf numFmtId="0" fontId="3" fillId="0" borderId="23" xfId="0" applyNumberFormat="1" applyFont="1" applyBorder="1" applyAlignment="1" applyProtection="1">
      <alignment horizontal="left" vertical="center" shrinkToFit="1"/>
      <protection locked="0"/>
    </xf>
    <xf numFmtId="0" fontId="3" fillId="0" borderId="23"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19" xfId="0" applyNumberFormat="1" applyFont="1" applyBorder="1" applyAlignment="1" applyProtection="1">
      <alignment vertical="center" shrinkToFit="1"/>
      <protection locked="0"/>
    </xf>
    <xf numFmtId="14"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4" xfId="0" applyFont="1" applyBorder="1" applyAlignment="1" applyProtection="1">
      <alignment vertical="center"/>
      <protection locked="0"/>
    </xf>
    <xf numFmtId="0" fontId="3" fillId="0" borderId="23"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21" fillId="0" borderId="17" xfId="0" applyFont="1" applyBorder="1" applyAlignment="1" applyProtection="1">
      <alignment horizontal="left" vertical="center" wrapText="1"/>
    </xf>
    <xf numFmtId="0" fontId="21" fillId="0" borderId="1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21" fillId="0" borderId="20" xfId="0" applyFont="1" applyBorder="1" applyAlignment="1" applyProtection="1">
      <alignment horizontal="left" vertical="center" wrapText="1"/>
    </xf>
    <xf numFmtId="0" fontId="21" fillId="0" borderId="21"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xf>
    <xf numFmtId="49" fontId="3" fillId="0" borderId="13" xfId="0" applyNumberFormat="1" applyFont="1" applyBorder="1" applyAlignment="1" applyProtection="1">
      <alignment vertical="center" shrinkToFit="1"/>
      <protection locked="0"/>
    </xf>
    <xf numFmtId="49" fontId="3" fillId="0" borderId="14" xfId="0" applyNumberFormat="1" applyFont="1" applyBorder="1" applyAlignment="1" applyProtection="1">
      <alignment vertical="center" shrinkToFit="1"/>
      <protection locked="0"/>
    </xf>
    <xf numFmtId="49" fontId="3" fillId="0" borderId="15" xfId="0" applyNumberFormat="1" applyFont="1" applyBorder="1" applyAlignment="1" applyProtection="1">
      <alignment vertical="center" shrinkToFit="1"/>
      <protection locked="0"/>
    </xf>
    <xf numFmtId="14" fontId="3" fillId="0" borderId="16" xfId="0" applyNumberFormat="1" applyFont="1" applyBorder="1" applyAlignment="1" applyProtection="1">
      <alignment horizontal="left" vertical="center" shrinkToFit="1"/>
      <protection locked="0"/>
    </xf>
    <xf numFmtId="0" fontId="3" fillId="0" borderId="16" xfId="0" applyNumberFormat="1" applyFont="1" applyBorder="1" applyAlignment="1" applyProtection="1">
      <alignment horizontal="left" vertical="center" shrinkToFit="1"/>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1" fillId="2" borderId="0" xfId="0" applyFont="1" applyFill="1" applyBorder="1" applyAlignment="1">
      <alignment horizontal="center"/>
    </xf>
    <xf numFmtId="0" fontId="5" fillId="0" borderId="16" xfId="0" applyFont="1" applyBorder="1" applyAlignment="1" applyProtection="1">
      <alignment horizontal="center" vertical="center" wrapText="1"/>
      <protection locked="0"/>
    </xf>
    <xf numFmtId="0" fontId="21" fillId="0" borderId="13"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8" fillId="2" borderId="0" xfId="0" applyFont="1" applyFill="1" applyBorder="1" applyAlignment="1">
      <alignment horizontal="left" vertical="center"/>
    </xf>
    <xf numFmtId="0" fontId="3" fillId="0" borderId="16"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49" fontId="31" fillId="0" borderId="0" xfId="4" applyNumberFormat="1" applyFont="1" applyAlignment="1">
      <alignment horizontal="center" vertical="center"/>
    </xf>
    <xf numFmtId="49" fontId="13" fillId="9" borderId="9" xfId="4" applyNumberFormat="1" applyFont="1" applyFill="1" applyBorder="1" applyAlignment="1">
      <alignment horizontal="left" vertical="center"/>
    </xf>
    <xf numFmtId="49" fontId="33" fillId="9" borderId="9" xfId="4" applyNumberFormat="1" applyFont="1" applyFill="1" applyBorder="1" applyAlignment="1">
      <alignment horizontal="left" vertical="center"/>
    </xf>
    <xf numFmtId="176" fontId="33" fillId="9" borderId="9" xfId="4" applyNumberFormat="1" applyFont="1" applyFill="1" applyBorder="1" applyAlignment="1">
      <alignment horizontal="left" vertical="center"/>
    </xf>
    <xf numFmtId="49" fontId="30" fillId="3" borderId="0" xfId="4" applyNumberFormat="1" applyFont="1" applyFill="1" applyAlignment="1">
      <alignment horizontal="center" vertical="center"/>
    </xf>
    <xf numFmtId="49" fontId="3" fillId="0" borderId="2" xfId="4" applyNumberFormat="1" applyFont="1" applyBorder="1" applyAlignment="1">
      <alignment horizontal="left" vertical="center"/>
    </xf>
    <xf numFmtId="49" fontId="3" fillId="0" borderId="2" xfId="4" quotePrefix="1" applyNumberFormat="1" applyFont="1" applyBorder="1" applyAlignment="1">
      <alignment horizontal="left" vertical="center"/>
    </xf>
    <xf numFmtId="49" fontId="33" fillId="0" borderId="2" xfId="4" applyNumberFormat="1" applyFont="1" applyFill="1" applyBorder="1" applyAlignment="1">
      <alignment horizontal="left" vertical="center"/>
    </xf>
    <xf numFmtId="49" fontId="33" fillId="0" borderId="2" xfId="4" quotePrefix="1" applyNumberFormat="1" applyFont="1" applyFill="1" applyBorder="1" applyAlignment="1">
      <alignment horizontal="left" vertical="center"/>
    </xf>
    <xf numFmtId="0" fontId="2" fillId="0" borderId="2" xfId="2" applyBorder="1" applyAlignment="1" applyProtection="1"/>
    <xf numFmtId="0" fontId="0" fillId="0" borderId="2" xfId="0" applyBorder="1"/>
    <xf numFmtId="49" fontId="3" fillId="0" borderId="9" xfId="4" applyNumberFormat="1" applyFont="1" applyBorder="1" applyAlignment="1">
      <alignment horizontal="left" vertical="center"/>
    </xf>
    <xf numFmtId="49" fontId="37" fillId="0" borderId="2" xfId="4" applyNumberFormat="1" applyFont="1" applyBorder="1" applyAlignment="1">
      <alignment horizontal="left" vertical="center"/>
    </xf>
    <xf numFmtId="49" fontId="3" fillId="0" borderId="0" xfId="4" quotePrefix="1" applyNumberFormat="1" applyFont="1" applyFill="1" applyBorder="1" applyAlignment="1">
      <alignment horizontal="left" vertical="center"/>
    </xf>
    <xf numFmtId="0" fontId="0" fillId="0" borderId="0" xfId="0" applyNumberFormat="1" applyBorder="1" applyAlignment="1">
      <alignment vertical="center"/>
    </xf>
    <xf numFmtId="49" fontId="3" fillId="0" borderId="1" xfId="4" quotePrefix="1" applyNumberFormat="1" applyFont="1" applyFill="1" applyBorder="1" applyAlignment="1">
      <alignment horizontal="left" vertical="center"/>
    </xf>
    <xf numFmtId="0" fontId="3" fillId="0" borderId="2" xfId="4" quotePrefix="1" applyNumberFormat="1" applyFont="1" applyFill="1" applyBorder="1" applyAlignment="1">
      <alignment horizontal="left" vertical="center"/>
    </xf>
    <xf numFmtId="0" fontId="3" fillId="0" borderId="3" xfId="4" quotePrefix="1" applyNumberFormat="1" applyFont="1" applyFill="1" applyBorder="1" applyAlignment="1">
      <alignment horizontal="left" vertical="center"/>
    </xf>
    <xf numFmtId="0" fontId="30" fillId="3" borderId="0" xfId="4" applyFont="1" applyFill="1" applyAlignment="1">
      <alignment horizontal="center" vertical="center"/>
    </xf>
    <xf numFmtId="0" fontId="3" fillId="0" borderId="1" xfId="4" applyNumberFormat="1" applyFont="1" applyBorder="1" applyAlignment="1">
      <alignment horizontal="center" vertical="center" wrapText="1"/>
    </xf>
    <xf numFmtId="0" fontId="3" fillId="0" borderId="2" xfId="4" applyNumberFormat="1" applyFont="1" applyBorder="1" applyAlignment="1">
      <alignment horizontal="center" vertical="center" wrapText="1"/>
    </xf>
    <xf numFmtId="0" fontId="3" fillId="0" borderId="3" xfId="4" applyNumberFormat="1" applyFont="1" applyBorder="1" applyAlignment="1">
      <alignment horizontal="center" vertical="center" wrapText="1"/>
    </xf>
    <xf numFmtId="0" fontId="44" fillId="0" borderId="0" xfId="4" applyFont="1" applyFill="1" applyBorder="1" applyAlignment="1">
      <alignment horizontal="center" vertical="center"/>
    </xf>
    <xf numFmtId="176" fontId="11" fillId="0" borderId="9" xfId="4" applyNumberFormat="1" applyFont="1" applyBorder="1" applyAlignment="1">
      <alignment horizontal="left" vertical="center"/>
    </xf>
    <xf numFmtId="0" fontId="13" fillId="0" borderId="0" xfId="4" applyFont="1" applyAlignment="1">
      <alignment horizontal="right" vertical="center"/>
    </xf>
    <xf numFmtId="0" fontId="13" fillId="0" borderId="8" xfId="4" applyNumberFormat="1" applyFont="1" applyBorder="1" applyAlignment="1">
      <alignment horizontal="left" vertical="center"/>
    </xf>
    <xf numFmtId="0" fontId="13" fillId="0" borderId="9" xfId="4" applyNumberFormat="1" applyFont="1" applyBorder="1" applyAlignment="1">
      <alignment horizontal="left" vertical="center"/>
    </xf>
    <xf numFmtId="49" fontId="11" fillId="0" borderId="9" xfId="4" applyNumberFormat="1" applyFont="1" applyBorder="1" applyAlignment="1">
      <alignment horizontal="left" vertical="center"/>
    </xf>
    <xf numFmtId="0" fontId="0" fillId="0" borderId="9" xfId="0" applyBorder="1" applyAlignment="1">
      <alignment horizontal="left" vertical="center"/>
    </xf>
    <xf numFmtId="49" fontId="11" fillId="0" borderId="2" xfId="4" applyNumberFormat="1" applyFont="1" applyBorder="1" applyAlignment="1">
      <alignment horizontal="left" vertical="center"/>
    </xf>
    <xf numFmtId="0" fontId="0" fillId="0" borderId="2" xfId="0" applyBorder="1" applyAlignment="1">
      <alignment horizontal="left" vertical="center"/>
    </xf>
  </cellXfs>
  <cellStyles count="7">
    <cellStyle name="Normal_WH_O04062503_SQ" xfId="1"/>
    <cellStyle name="ハイパーリンク" xfId="2" builtinId="8"/>
    <cellStyle name="ハイパーリンク_CBS-070115-AppForm" xfId="5"/>
    <cellStyle name="標準" xfId="0" builtinId="0"/>
    <cellStyle name="標準_CBS-070115-AppForm" xfId="6"/>
    <cellStyle name="標準_Copy of compound info sheet(MSKCC)" xfId="4"/>
    <cellStyle name="標準_ResultData並び替え順" xfId="3"/>
  </cellStyles>
  <dxfs count="1130">
    <dxf>
      <font>
        <condense val="0"/>
        <extend val="0"/>
        <color indexed="9"/>
      </font>
    </dxf>
    <dxf>
      <font>
        <condense val="0"/>
        <extend val="0"/>
        <color indexed="9"/>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checked="Checked" firstButton="1" fmlaLink="$CG$26" lockText="1" noThreeD="1"/>
</file>

<file path=xl/ctrlProps/ctrlProp100.xml><?xml version="1.0" encoding="utf-8"?>
<formControlPr xmlns="http://schemas.microsoft.com/office/spreadsheetml/2009/9/main" objectType="CheckBox" fmlaLink="BT160" lockText="1" noThreeD="1"/>
</file>

<file path=xl/ctrlProps/ctrlProp101.xml><?xml version="1.0" encoding="utf-8"?>
<formControlPr xmlns="http://schemas.microsoft.com/office/spreadsheetml/2009/9/main" objectType="CheckBox" fmlaLink="BM162" lockText="1" noThreeD="1"/>
</file>

<file path=xl/ctrlProps/ctrlProp102.xml><?xml version="1.0" encoding="utf-8"?>
<formControlPr xmlns="http://schemas.microsoft.com/office/spreadsheetml/2009/9/main" objectType="CheckBox" fmlaLink="BN162" lockText="1" noThreeD="1"/>
</file>

<file path=xl/ctrlProps/ctrlProp103.xml><?xml version="1.0" encoding="utf-8"?>
<formControlPr xmlns="http://schemas.microsoft.com/office/spreadsheetml/2009/9/main" objectType="CheckBox" fmlaLink="BO162" lockText="1" noThreeD="1"/>
</file>

<file path=xl/ctrlProps/ctrlProp104.xml><?xml version="1.0" encoding="utf-8"?>
<formControlPr xmlns="http://schemas.microsoft.com/office/spreadsheetml/2009/9/main" objectType="CheckBox" fmlaLink="BP162" lockText="1" noThreeD="1"/>
</file>

<file path=xl/ctrlProps/ctrlProp105.xml><?xml version="1.0" encoding="utf-8"?>
<formControlPr xmlns="http://schemas.microsoft.com/office/spreadsheetml/2009/9/main" objectType="CheckBox" fmlaLink="BQ162" lockText="1" noThreeD="1"/>
</file>

<file path=xl/ctrlProps/ctrlProp106.xml><?xml version="1.0" encoding="utf-8"?>
<formControlPr xmlns="http://schemas.microsoft.com/office/spreadsheetml/2009/9/main" objectType="CheckBox" fmlaLink="BR162" lockText="1" noThreeD="1"/>
</file>

<file path=xl/ctrlProps/ctrlProp107.xml><?xml version="1.0" encoding="utf-8"?>
<formControlPr xmlns="http://schemas.microsoft.com/office/spreadsheetml/2009/9/main" objectType="CheckBox" fmlaLink="BS162" lockText="1" noThreeD="1"/>
</file>

<file path=xl/ctrlProps/ctrlProp108.xml><?xml version="1.0" encoding="utf-8"?>
<formControlPr xmlns="http://schemas.microsoft.com/office/spreadsheetml/2009/9/main" objectType="CheckBox" fmlaLink="BT162" lockText="1" noThreeD="1"/>
</file>

<file path=xl/ctrlProps/ctrlProp109.xml><?xml version="1.0" encoding="utf-8"?>
<formControlPr xmlns="http://schemas.microsoft.com/office/spreadsheetml/2009/9/main" objectType="CheckBox" fmlaLink="BM164"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BN164" lockText="1" noThreeD="1"/>
</file>

<file path=xl/ctrlProps/ctrlProp111.xml><?xml version="1.0" encoding="utf-8"?>
<formControlPr xmlns="http://schemas.microsoft.com/office/spreadsheetml/2009/9/main" objectType="CheckBox" fmlaLink="BO164" lockText="1" noThreeD="1"/>
</file>

<file path=xl/ctrlProps/ctrlProp112.xml><?xml version="1.0" encoding="utf-8"?>
<formControlPr xmlns="http://schemas.microsoft.com/office/spreadsheetml/2009/9/main" objectType="CheckBox" fmlaLink="BP164" lockText="1" noThreeD="1"/>
</file>

<file path=xl/ctrlProps/ctrlProp113.xml><?xml version="1.0" encoding="utf-8"?>
<formControlPr xmlns="http://schemas.microsoft.com/office/spreadsheetml/2009/9/main" objectType="CheckBox" fmlaLink="BQ164" lockText="1" noThreeD="1"/>
</file>

<file path=xl/ctrlProps/ctrlProp114.xml><?xml version="1.0" encoding="utf-8"?>
<formControlPr xmlns="http://schemas.microsoft.com/office/spreadsheetml/2009/9/main" objectType="CheckBox" fmlaLink="BR164" lockText="1" noThreeD="1"/>
</file>

<file path=xl/ctrlProps/ctrlProp115.xml><?xml version="1.0" encoding="utf-8"?>
<formControlPr xmlns="http://schemas.microsoft.com/office/spreadsheetml/2009/9/main" objectType="CheckBox" fmlaLink="BS164" lockText="1" noThreeD="1"/>
</file>

<file path=xl/ctrlProps/ctrlProp116.xml><?xml version="1.0" encoding="utf-8"?>
<formControlPr xmlns="http://schemas.microsoft.com/office/spreadsheetml/2009/9/main" objectType="CheckBox" fmlaLink="BT164" lockText="1" noThreeD="1"/>
</file>

<file path=xl/ctrlProps/ctrlProp117.xml><?xml version="1.0" encoding="utf-8"?>
<formControlPr xmlns="http://schemas.microsoft.com/office/spreadsheetml/2009/9/main" objectType="CheckBox" fmlaLink="BM166" lockText="1" noThreeD="1"/>
</file>

<file path=xl/ctrlProps/ctrlProp118.xml><?xml version="1.0" encoding="utf-8"?>
<formControlPr xmlns="http://schemas.microsoft.com/office/spreadsheetml/2009/9/main" objectType="CheckBox" fmlaLink="BN166" lockText="1" noThreeD="1"/>
</file>

<file path=xl/ctrlProps/ctrlProp119.xml><?xml version="1.0" encoding="utf-8"?>
<formControlPr xmlns="http://schemas.microsoft.com/office/spreadsheetml/2009/9/main" objectType="CheckBox" fmlaLink="BO166"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fmlaLink="BP166" lockText="1" noThreeD="1"/>
</file>

<file path=xl/ctrlProps/ctrlProp121.xml><?xml version="1.0" encoding="utf-8"?>
<formControlPr xmlns="http://schemas.microsoft.com/office/spreadsheetml/2009/9/main" objectType="CheckBox" fmlaLink="BQ166" lockText="1" noThreeD="1"/>
</file>

<file path=xl/ctrlProps/ctrlProp122.xml><?xml version="1.0" encoding="utf-8"?>
<formControlPr xmlns="http://schemas.microsoft.com/office/spreadsheetml/2009/9/main" objectType="CheckBox" fmlaLink="BR166" lockText="1" noThreeD="1"/>
</file>

<file path=xl/ctrlProps/ctrlProp123.xml><?xml version="1.0" encoding="utf-8"?>
<formControlPr xmlns="http://schemas.microsoft.com/office/spreadsheetml/2009/9/main" objectType="CheckBox" fmlaLink="BS166" lockText="1" noThreeD="1"/>
</file>

<file path=xl/ctrlProps/ctrlProp124.xml><?xml version="1.0" encoding="utf-8"?>
<formControlPr xmlns="http://schemas.microsoft.com/office/spreadsheetml/2009/9/main" objectType="CheckBox" fmlaLink="BT166" lockText="1" noThreeD="1"/>
</file>

<file path=xl/ctrlProps/ctrlProp125.xml><?xml version="1.0" encoding="utf-8"?>
<formControlPr xmlns="http://schemas.microsoft.com/office/spreadsheetml/2009/9/main" objectType="CheckBox" fmlaLink="BM168" lockText="1" noThreeD="1"/>
</file>

<file path=xl/ctrlProps/ctrlProp126.xml><?xml version="1.0" encoding="utf-8"?>
<formControlPr xmlns="http://schemas.microsoft.com/office/spreadsheetml/2009/9/main" objectType="CheckBox" fmlaLink="BN168" lockText="1" noThreeD="1"/>
</file>

<file path=xl/ctrlProps/ctrlProp127.xml><?xml version="1.0" encoding="utf-8"?>
<formControlPr xmlns="http://schemas.microsoft.com/office/spreadsheetml/2009/9/main" objectType="CheckBox" fmlaLink="BO168" lockText="1" noThreeD="1"/>
</file>

<file path=xl/ctrlProps/ctrlProp128.xml><?xml version="1.0" encoding="utf-8"?>
<formControlPr xmlns="http://schemas.microsoft.com/office/spreadsheetml/2009/9/main" objectType="CheckBox" fmlaLink="BP168" lockText="1" noThreeD="1"/>
</file>

<file path=xl/ctrlProps/ctrlProp129.xml><?xml version="1.0" encoding="utf-8"?>
<formControlPr xmlns="http://schemas.microsoft.com/office/spreadsheetml/2009/9/main" objectType="CheckBox" fmlaLink="BQ168"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BR168" lockText="1" noThreeD="1"/>
</file>

<file path=xl/ctrlProps/ctrlProp131.xml><?xml version="1.0" encoding="utf-8"?>
<formControlPr xmlns="http://schemas.microsoft.com/office/spreadsheetml/2009/9/main" objectType="CheckBox" fmlaLink="BS168" lockText="1" noThreeD="1"/>
</file>

<file path=xl/ctrlProps/ctrlProp132.xml><?xml version="1.0" encoding="utf-8"?>
<formControlPr xmlns="http://schemas.microsoft.com/office/spreadsheetml/2009/9/main" objectType="CheckBox" fmlaLink="BT168" lockText="1" noThreeD="1"/>
</file>

<file path=xl/ctrlProps/ctrlProp133.xml><?xml version="1.0" encoding="utf-8"?>
<formControlPr xmlns="http://schemas.microsoft.com/office/spreadsheetml/2009/9/main" objectType="CheckBox" fmlaLink="BM170" lockText="1" noThreeD="1"/>
</file>

<file path=xl/ctrlProps/ctrlProp134.xml><?xml version="1.0" encoding="utf-8"?>
<formControlPr xmlns="http://schemas.microsoft.com/office/spreadsheetml/2009/9/main" objectType="CheckBox" fmlaLink="BN170" lockText="1" noThreeD="1"/>
</file>

<file path=xl/ctrlProps/ctrlProp135.xml><?xml version="1.0" encoding="utf-8"?>
<formControlPr xmlns="http://schemas.microsoft.com/office/spreadsheetml/2009/9/main" objectType="CheckBox" fmlaLink="BQ170" lockText="1" noThreeD="1"/>
</file>

<file path=xl/ctrlProps/ctrlProp136.xml><?xml version="1.0" encoding="utf-8"?>
<formControlPr xmlns="http://schemas.microsoft.com/office/spreadsheetml/2009/9/main" objectType="CheckBox" fmlaLink="BR170" lockText="1" noThreeD="1"/>
</file>

<file path=xl/ctrlProps/ctrlProp137.xml><?xml version="1.0" encoding="utf-8"?>
<formControlPr xmlns="http://schemas.microsoft.com/office/spreadsheetml/2009/9/main" objectType="CheckBox" fmlaLink="BS170" lockText="1" noThreeD="1"/>
</file>

<file path=xl/ctrlProps/ctrlProp138.xml><?xml version="1.0" encoding="utf-8"?>
<formControlPr xmlns="http://schemas.microsoft.com/office/spreadsheetml/2009/9/main" objectType="CheckBox" fmlaLink="BT170" lockText="1" noThreeD="1"/>
</file>

<file path=xl/ctrlProps/ctrlProp139.xml><?xml version="1.0" encoding="utf-8"?>
<formControlPr xmlns="http://schemas.microsoft.com/office/spreadsheetml/2009/9/main" objectType="CheckBox" fmlaLink="BM172" lockText="1" noThreeD="1"/>
</file>

<file path=xl/ctrlProps/ctrlProp14.xml><?xml version="1.0" encoding="utf-8"?>
<formControlPr xmlns="http://schemas.microsoft.com/office/spreadsheetml/2009/9/main" objectType="CheckBox" fmlaLink="$CR$127" lockText="1" noThreeD="1"/>
</file>

<file path=xl/ctrlProps/ctrlProp140.xml><?xml version="1.0" encoding="utf-8"?>
<formControlPr xmlns="http://schemas.microsoft.com/office/spreadsheetml/2009/9/main" objectType="CheckBox" fmlaLink="BN172" lockText="1" noThreeD="1"/>
</file>

<file path=xl/ctrlProps/ctrlProp141.xml><?xml version="1.0" encoding="utf-8"?>
<formControlPr xmlns="http://schemas.microsoft.com/office/spreadsheetml/2009/9/main" objectType="CheckBox" fmlaLink="BQ172" lockText="1" noThreeD="1"/>
</file>

<file path=xl/ctrlProps/ctrlProp142.xml><?xml version="1.0" encoding="utf-8"?>
<formControlPr xmlns="http://schemas.microsoft.com/office/spreadsheetml/2009/9/main" objectType="CheckBox" fmlaLink="BR172" lockText="1" noThreeD="1"/>
</file>

<file path=xl/ctrlProps/ctrlProp143.xml><?xml version="1.0" encoding="utf-8"?>
<formControlPr xmlns="http://schemas.microsoft.com/office/spreadsheetml/2009/9/main" objectType="CheckBox" fmlaLink="BS172" lockText="1" noThreeD="1"/>
</file>

<file path=xl/ctrlProps/ctrlProp144.xml><?xml version="1.0" encoding="utf-8"?>
<formControlPr xmlns="http://schemas.microsoft.com/office/spreadsheetml/2009/9/main" objectType="CheckBox" fmlaLink="BT172" lockText="1" noThreeD="1"/>
</file>

<file path=xl/ctrlProps/ctrlProp145.xml><?xml version="1.0" encoding="utf-8"?>
<formControlPr xmlns="http://schemas.microsoft.com/office/spreadsheetml/2009/9/main" objectType="CheckBox" fmlaLink="BM174" lockText="1" noThreeD="1"/>
</file>

<file path=xl/ctrlProps/ctrlProp146.xml><?xml version="1.0" encoding="utf-8"?>
<formControlPr xmlns="http://schemas.microsoft.com/office/spreadsheetml/2009/9/main" objectType="CheckBox" fmlaLink="BN174" lockText="1" noThreeD="1"/>
</file>

<file path=xl/ctrlProps/ctrlProp147.xml><?xml version="1.0" encoding="utf-8"?>
<formControlPr xmlns="http://schemas.microsoft.com/office/spreadsheetml/2009/9/main" objectType="CheckBox" fmlaLink="BO174" lockText="1" noThreeD="1"/>
</file>

<file path=xl/ctrlProps/ctrlProp148.xml><?xml version="1.0" encoding="utf-8"?>
<formControlPr xmlns="http://schemas.microsoft.com/office/spreadsheetml/2009/9/main" objectType="CheckBox" fmlaLink="BP174" lockText="1" noThreeD="1"/>
</file>

<file path=xl/ctrlProps/ctrlProp149.xml><?xml version="1.0" encoding="utf-8"?>
<formControlPr xmlns="http://schemas.microsoft.com/office/spreadsheetml/2009/9/main" objectType="CheckBox" fmlaLink="BQ174" lockText="1" noThreeD="1"/>
</file>

<file path=xl/ctrlProps/ctrlProp15.xml><?xml version="1.0" encoding="utf-8"?>
<formControlPr xmlns="http://schemas.microsoft.com/office/spreadsheetml/2009/9/main" objectType="CheckBox" fmlaLink="$CT$129" lockText="1" noThreeD="1"/>
</file>

<file path=xl/ctrlProps/ctrlProp150.xml><?xml version="1.0" encoding="utf-8"?>
<formControlPr xmlns="http://schemas.microsoft.com/office/spreadsheetml/2009/9/main" objectType="CheckBox" fmlaLink="BR174" lockText="1" noThreeD="1"/>
</file>

<file path=xl/ctrlProps/ctrlProp151.xml><?xml version="1.0" encoding="utf-8"?>
<formControlPr xmlns="http://schemas.microsoft.com/office/spreadsheetml/2009/9/main" objectType="CheckBox" fmlaLink="BS174" lockText="1" noThreeD="1"/>
</file>

<file path=xl/ctrlProps/ctrlProp152.xml><?xml version="1.0" encoding="utf-8"?>
<formControlPr xmlns="http://schemas.microsoft.com/office/spreadsheetml/2009/9/main" objectType="CheckBox" fmlaLink="BT174" lockText="1" noThreeD="1"/>
</file>

<file path=xl/ctrlProps/ctrlProp153.xml><?xml version="1.0" encoding="utf-8"?>
<formControlPr xmlns="http://schemas.microsoft.com/office/spreadsheetml/2009/9/main" objectType="CheckBox" fmlaLink="BM176" lockText="1" noThreeD="1"/>
</file>

<file path=xl/ctrlProps/ctrlProp154.xml><?xml version="1.0" encoding="utf-8"?>
<formControlPr xmlns="http://schemas.microsoft.com/office/spreadsheetml/2009/9/main" objectType="CheckBox" fmlaLink="BN176" lockText="1" noThreeD="1"/>
</file>

<file path=xl/ctrlProps/ctrlProp155.xml><?xml version="1.0" encoding="utf-8"?>
<formControlPr xmlns="http://schemas.microsoft.com/office/spreadsheetml/2009/9/main" objectType="CheckBox" fmlaLink="BO176" lockText="1" noThreeD="1"/>
</file>

<file path=xl/ctrlProps/ctrlProp156.xml><?xml version="1.0" encoding="utf-8"?>
<formControlPr xmlns="http://schemas.microsoft.com/office/spreadsheetml/2009/9/main" objectType="CheckBox" fmlaLink="BP176" lockText="1" noThreeD="1"/>
</file>

<file path=xl/ctrlProps/ctrlProp157.xml><?xml version="1.0" encoding="utf-8"?>
<formControlPr xmlns="http://schemas.microsoft.com/office/spreadsheetml/2009/9/main" objectType="CheckBox" fmlaLink="BQ176" lockText="1" noThreeD="1"/>
</file>

<file path=xl/ctrlProps/ctrlProp158.xml><?xml version="1.0" encoding="utf-8"?>
<formControlPr xmlns="http://schemas.microsoft.com/office/spreadsheetml/2009/9/main" objectType="CheckBox" fmlaLink="BR176" lockText="1" noThreeD="1"/>
</file>

<file path=xl/ctrlProps/ctrlProp159.xml><?xml version="1.0" encoding="utf-8"?>
<formControlPr xmlns="http://schemas.microsoft.com/office/spreadsheetml/2009/9/main" objectType="CheckBox" fmlaLink="BS176" lockText="1" noThreeD="1"/>
</file>

<file path=xl/ctrlProps/ctrlProp16.xml><?xml version="1.0" encoding="utf-8"?>
<formControlPr xmlns="http://schemas.microsoft.com/office/spreadsheetml/2009/9/main" objectType="CheckBox" fmlaLink="$CV$131" lockText="1" noThreeD="1"/>
</file>

<file path=xl/ctrlProps/ctrlProp160.xml><?xml version="1.0" encoding="utf-8"?>
<formControlPr xmlns="http://schemas.microsoft.com/office/spreadsheetml/2009/9/main" objectType="CheckBox" fmlaLink="BT176" lockText="1" noThreeD="1"/>
</file>

<file path=xl/ctrlProps/ctrlProp161.xml><?xml version="1.0" encoding="utf-8"?>
<formControlPr xmlns="http://schemas.microsoft.com/office/spreadsheetml/2009/9/main" objectType="CheckBox" fmlaLink="BM178" lockText="1" noThreeD="1"/>
</file>

<file path=xl/ctrlProps/ctrlProp162.xml><?xml version="1.0" encoding="utf-8"?>
<formControlPr xmlns="http://schemas.microsoft.com/office/spreadsheetml/2009/9/main" objectType="CheckBox" fmlaLink="BN178" lockText="1" noThreeD="1"/>
</file>

<file path=xl/ctrlProps/ctrlProp163.xml><?xml version="1.0" encoding="utf-8"?>
<formControlPr xmlns="http://schemas.microsoft.com/office/spreadsheetml/2009/9/main" objectType="CheckBox" fmlaLink="BO178" lockText="1" noThreeD="1"/>
</file>

<file path=xl/ctrlProps/ctrlProp164.xml><?xml version="1.0" encoding="utf-8"?>
<formControlPr xmlns="http://schemas.microsoft.com/office/spreadsheetml/2009/9/main" objectType="CheckBox" fmlaLink="BP178" lockText="1" noThreeD="1"/>
</file>

<file path=xl/ctrlProps/ctrlProp165.xml><?xml version="1.0" encoding="utf-8"?>
<formControlPr xmlns="http://schemas.microsoft.com/office/spreadsheetml/2009/9/main" objectType="CheckBox" fmlaLink="BQ178" lockText="1" noThreeD="1"/>
</file>

<file path=xl/ctrlProps/ctrlProp166.xml><?xml version="1.0" encoding="utf-8"?>
<formControlPr xmlns="http://schemas.microsoft.com/office/spreadsheetml/2009/9/main" objectType="CheckBox" fmlaLink="BR178" lockText="1" noThreeD="1"/>
</file>

<file path=xl/ctrlProps/ctrlProp167.xml><?xml version="1.0" encoding="utf-8"?>
<formControlPr xmlns="http://schemas.microsoft.com/office/spreadsheetml/2009/9/main" objectType="CheckBox" fmlaLink="BS178" lockText="1" noThreeD="1"/>
</file>

<file path=xl/ctrlProps/ctrlProp168.xml><?xml version="1.0" encoding="utf-8"?>
<formControlPr xmlns="http://schemas.microsoft.com/office/spreadsheetml/2009/9/main" objectType="CheckBox" fmlaLink="BT178" lockText="1" noThreeD="1"/>
</file>

<file path=xl/ctrlProps/ctrlProp169.xml><?xml version="1.0" encoding="utf-8"?>
<formControlPr xmlns="http://schemas.microsoft.com/office/spreadsheetml/2009/9/main" objectType="CheckBox" fmlaLink="BM180" lockText="1" noThreeD="1"/>
</file>

<file path=xl/ctrlProps/ctrlProp17.xml><?xml version="1.0" encoding="utf-8"?>
<formControlPr xmlns="http://schemas.microsoft.com/office/spreadsheetml/2009/9/main" objectType="CheckBox" fmlaLink="$CX$133" lockText="1" noThreeD="1"/>
</file>

<file path=xl/ctrlProps/ctrlProp170.xml><?xml version="1.0" encoding="utf-8"?>
<formControlPr xmlns="http://schemas.microsoft.com/office/spreadsheetml/2009/9/main" objectType="CheckBox" fmlaLink="BN180" lockText="1" noThreeD="1"/>
</file>

<file path=xl/ctrlProps/ctrlProp171.xml><?xml version="1.0" encoding="utf-8"?>
<formControlPr xmlns="http://schemas.microsoft.com/office/spreadsheetml/2009/9/main" objectType="CheckBox" fmlaLink="BO180" lockText="1" noThreeD="1"/>
</file>

<file path=xl/ctrlProps/ctrlProp172.xml><?xml version="1.0" encoding="utf-8"?>
<formControlPr xmlns="http://schemas.microsoft.com/office/spreadsheetml/2009/9/main" objectType="CheckBox" fmlaLink="BP180" lockText="1" noThreeD="1"/>
</file>

<file path=xl/ctrlProps/ctrlProp173.xml><?xml version="1.0" encoding="utf-8"?>
<formControlPr xmlns="http://schemas.microsoft.com/office/spreadsheetml/2009/9/main" objectType="CheckBox" fmlaLink="BQ180" lockText="1" noThreeD="1"/>
</file>

<file path=xl/ctrlProps/ctrlProp174.xml><?xml version="1.0" encoding="utf-8"?>
<formControlPr xmlns="http://schemas.microsoft.com/office/spreadsheetml/2009/9/main" objectType="CheckBox" fmlaLink="BR180" lockText="1" noThreeD="1"/>
</file>

<file path=xl/ctrlProps/ctrlProp175.xml><?xml version="1.0" encoding="utf-8"?>
<formControlPr xmlns="http://schemas.microsoft.com/office/spreadsheetml/2009/9/main" objectType="CheckBox" fmlaLink="BS180" lockText="1" noThreeD="1"/>
</file>

<file path=xl/ctrlProps/ctrlProp176.xml><?xml version="1.0" encoding="utf-8"?>
<formControlPr xmlns="http://schemas.microsoft.com/office/spreadsheetml/2009/9/main" objectType="CheckBox" fmlaLink="BT180" lockText="1" noThreeD="1"/>
</file>

<file path=xl/ctrlProps/ctrlProp177.xml><?xml version="1.0" encoding="utf-8"?>
<formControlPr xmlns="http://schemas.microsoft.com/office/spreadsheetml/2009/9/main" objectType="CheckBox" fmlaLink="BM182" lockText="1" noThreeD="1"/>
</file>

<file path=xl/ctrlProps/ctrlProp178.xml><?xml version="1.0" encoding="utf-8"?>
<formControlPr xmlns="http://schemas.microsoft.com/office/spreadsheetml/2009/9/main" objectType="CheckBox" fmlaLink="BN182" lockText="1" noThreeD="1"/>
</file>

<file path=xl/ctrlProps/ctrlProp179.xml><?xml version="1.0" encoding="utf-8"?>
<formControlPr xmlns="http://schemas.microsoft.com/office/spreadsheetml/2009/9/main" objectType="CheckBox" fmlaLink="BO182" lockText="1" noThreeD="1"/>
</file>

<file path=xl/ctrlProps/ctrlProp18.xml><?xml version="1.0" encoding="utf-8"?>
<formControlPr xmlns="http://schemas.microsoft.com/office/spreadsheetml/2009/9/main" objectType="CheckBox" fmlaLink="$BM$137" lockText="1" noThreeD="1"/>
</file>

<file path=xl/ctrlProps/ctrlProp180.xml><?xml version="1.0" encoding="utf-8"?>
<formControlPr xmlns="http://schemas.microsoft.com/office/spreadsheetml/2009/9/main" objectType="CheckBox" fmlaLink="BP182" lockText="1" noThreeD="1"/>
</file>

<file path=xl/ctrlProps/ctrlProp181.xml><?xml version="1.0" encoding="utf-8"?>
<formControlPr xmlns="http://schemas.microsoft.com/office/spreadsheetml/2009/9/main" objectType="CheckBox" fmlaLink="BQ182" lockText="1" noThreeD="1"/>
</file>

<file path=xl/ctrlProps/ctrlProp182.xml><?xml version="1.0" encoding="utf-8"?>
<formControlPr xmlns="http://schemas.microsoft.com/office/spreadsheetml/2009/9/main" objectType="CheckBox" fmlaLink="BR182" lockText="1" noThreeD="1"/>
</file>

<file path=xl/ctrlProps/ctrlProp183.xml><?xml version="1.0" encoding="utf-8"?>
<formControlPr xmlns="http://schemas.microsoft.com/office/spreadsheetml/2009/9/main" objectType="CheckBox" fmlaLink="BS182" lockText="1" noThreeD="1"/>
</file>

<file path=xl/ctrlProps/ctrlProp184.xml><?xml version="1.0" encoding="utf-8"?>
<formControlPr xmlns="http://schemas.microsoft.com/office/spreadsheetml/2009/9/main" objectType="CheckBox" fmlaLink="BT182" lockText="1" noThreeD="1"/>
</file>

<file path=xl/ctrlProps/ctrlProp185.xml><?xml version="1.0" encoding="utf-8"?>
<formControlPr xmlns="http://schemas.microsoft.com/office/spreadsheetml/2009/9/main" objectType="CheckBox" fmlaLink="BM184" lockText="1" noThreeD="1"/>
</file>

<file path=xl/ctrlProps/ctrlProp186.xml><?xml version="1.0" encoding="utf-8"?>
<formControlPr xmlns="http://schemas.microsoft.com/office/spreadsheetml/2009/9/main" objectType="CheckBox" fmlaLink="BN184" lockText="1" noThreeD="1"/>
</file>

<file path=xl/ctrlProps/ctrlProp187.xml><?xml version="1.0" encoding="utf-8"?>
<formControlPr xmlns="http://schemas.microsoft.com/office/spreadsheetml/2009/9/main" objectType="CheckBox" fmlaLink="BO184" lockText="1" noThreeD="1"/>
</file>

<file path=xl/ctrlProps/ctrlProp188.xml><?xml version="1.0" encoding="utf-8"?>
<formControlPr xmlns="http://schemas.microsoft.com/office/spreadsheetml/2009/9/main" objectType="CheckBox" fmlaLink="BP184" lockText="1" noThreeD="1"/>
</file>

<file path=xl/ctrlProps/ctrlProp189.xml><?xml version="1.0" encoding="utf-8"?>
<formControlPr xmlns="http://schemas.microsoft.com/office/spreadsheetml/2009/9/main" objectType="CheckBox" fmlaLink="BQ184" lockText="1" noThreeD="1"/>
</file>

<file path=xl/ctrlProps/ctrlProp19.xml><?xml version="1.0" encoding="utf-8"?>
<formControlPr xmlns="http://schemas.microsoft.com/office/spreadsheetml/2009/9/main" objectType="CheckBox" fmlaLink="$CY$134" lockText="1" noThreeD="1"/>
</file>

<file path=xl/ctrlProps/ctrlProp190.xml><?xml version="1.0" encoding="utf-8"?>
<formControlPr xmlns="http://schemas.microsoft.com/office/spreadsheetml/2009/9/main" objectType="CheckBox" fmlaLink="BR184" lockText="1" noThreeD="1"/>
</file>

<file path=xl/ctrlProps/ctrlProp191.xml><?xml version="1.0" encoding="utf-8"?>
<formControlPr xmlns="http://schemas.microsoft.com/office/spreadsheetml/2009/9/main" objectType="CheckBox" fmlaLink="BS184" lockText="1" noThreeD="1"/>
</file>

<file path=xl/ctrlProps/ctrlProp192.xml><?xml version="1.0" encoding="utf-8"?>
<formControlPr xmlns="http://schemas.microsoft.com/office/spreadsheetml/2009/9/main" objectType="CheckBox" fmlaLink="BT184" lockText="1" noThreeD="1"/>
</file>

<file path=xl/ctrlProps/ctrlProp193.xml><?xml version="1.0" encoding="utf-8"?>
<formControlPr xmlns="http://schemas.microsoft.com/office/spreadsheetml/2009/9/main" objectType="CheckBox" fmlaLink="BM186" lockText="1" noThreeD="1"/>
</file>

<file path=xl/ctrlProps/ctrlProp194.xml><?xml version="1.0" encoding="utf-8"?>
<formControlPr xmlns="http://schemas.microsoft.com/office/spreadsheetml/2009/9/main" objectType="CheckBox" fmlaLink="BN186" lockText="1" noThreeD="1"/>
</file>

<file path=xl/ctrlProps/ctrlProp195.xml><?xml version="1.0" encoding="utf-8"?>
<formControlPr xmlns="http://schemas.microsoft.com/office/spreadsheetml/2009/9/main" objectType="CheckBox" fmlaLink="BO186" lockText="1" noThreeD="1"/>
</file>

<file path=xl/ctrlProps/ctrlProp196.xml><?xml version="1.0" encoding="utf-8"?>
<formControlPr xmlns="http://schemas.microsoft.com/office/spreadsheetml/2009/9/main" objectType="CheckBox" fmlaLink="BP186" lockText="1" noThreeD="1"/>
</file>

<file path=xl/ctrlProps/ctrlProp197.xml><?xml version="1.0" encoding="utf-8"?>
<formControlPr xmlns="http://schemas.microsoft.com/office/spreadsheetml/2009/9/main" objectType="CheckBox" fmlaLink="BQ186" lockText="1" noThreeD="1"/>
</file>

<file path=xl/ctrlProps/ctrlProp198.xml><?xml version="1.0" encoding="utf-8"?>
<formControlPr xmlns="http://schemas.microsoft.com/office/spreadsheetml/2009/9/main" objectType="CheckBox" fmlaLink="BR186" lockText="1" noThreeD="1"/>
</file>

<file path=xl/ctrlProps/ctrlProp199.xml><?xml version="1.0" encoding="utf-8"?>
<formControlPr xmlns="http://schemas.microsoft.com/office/spreadsheetml/2009/9/main" objectType="CheckBox" fmlaLink="BS18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CZ$135" lockText="1" noThreeD="1"/>
</file>

<file path=xl/ctrlProps/ctrlProp200.xml><?xml version="1.0" encoding="utf-8"?>
<formControlPr xmlns="http://schemas.microsoft.com/office/spreadsheetml/2009/9/main" objectType="CheckBox" fmlaLink="BT186" lockText="1" noThreeD="1"/>
</file>

<file path=xl/ctrlProps/ctrlProp201.xml><?xml version="1.0" encoding="utf-8"?>
<formControlPr xmlns="http://schemas.microsoft.com/office/spreadsheetml/2009/9/main" objectType="CheckBox" fmlaLink="BM188" lockText="1" noThreeD="1"/>
</file>

<file path=xl/ctrlProps/ctrlProp202.xml><?xml version="1.0" encoding="utf-8"?>
<formControlPr xmlns="http://schemas.microsoft.com/office/spreadsheetml/2009/9/main" objectType="CheckBox" fmlaLink="BN188" lockText="1" noThreeD="1"/>
</file>

<file path=xl/ctrlProps/ctrlProp203.xml><?xml version="1.0" encoding="utf-8"?>
<formControlPr xmlns="http://schemas.microsoft.com/office/spreadsheetml/2009/9/main" objectType="CheckBox" fmlaLink="BO188" lockText="1" noThreeD="1"/>
</file>

<file path=xl/ctrlProps/ctrlProp204.xml><?xml version="1.0" encoding="utf-8"?>
<formControlPr xmlns="http://schemas.microsoft.com/office/spreadsheetml/2009/9/main" objectType="CheckBox" fmlaLink="BP188" lockText="1" noThreeD="1"/>
</file>

<file path=xl/ctrlProps/ctrlProp205.xml><?xml version="1.0" encoding="utf-8"?>
<formControlPr xmlns="http://schemas.microsoft.com/office/spreadsheetml/2009/9/main" objectType="CheckBox" fmlaLink="BQ188" lockText="1" noThreeD="1"/>
</file>

<file path=xl/ctrlProps/ctrlProp206.xml><?xml version="1.0" encoding="utf-8"?>
<formControlPr xmlns="http://schemas.microsoft.com/office/spreadsheetml/2009/9/main" objectType="CheckBox" fmlaLink="BR188" lockText="1" noThreeD="1"/>
</file>

<file path=xl/ctrlProps/ctrlProp207.xml><?xml version="1.0" encoding="utf-8"?>
<formControlPr xmlns="http://schemas.microsoft.com/office/spreadsheetml/2009/9/main" objectType="CheckBox" fmlaLink="BS188" lockText="1" noThreeD="1"/>
</file>

<file path=xl/ctrlProps/ctrlProp208.xml><?xml version="1.0" encoding="utf-8"?>
<formControlPr xmlns="http://schemas.microsoft.com/office/spreadsheetml/2009/9/main" objectType="CheckBox" fmlaLink="BT188" lockText="1" noThreeD="1"/>
</file>

<file path=xl/ctrlProps/ctrlProp209.xml><?xml version="1.0" encoding="utf-8"?>
<formControlPr xmlns="http://schemas.microsoft.com/office/spreadsheetml/2009/9/main" objectType="CheckBox" fmlaLink="BM190" lockText="1" noThreeD="1"/>
</file>

<file path=xl/ctrlProps/ctrlProp21.xml><?xml version="1.0" encoding="utf-8"?>
<formControlPr xmlns="http://schemas.microsoft.com/office/spreadsheetml/2009/9/main" objectType="CheckBox" fmlaLink="$DC$138" lockText="1" noThreeD="1"/>
</file>

<file path=xl/ctrlProps/ctrlProp210.xml><?xml version="1.0" encoding="utf-8"?>
<formControlPr xmlns="http://schemas.microsoft.com/office/spreadsheetml/2009/9/main" objectType="CheckBox" fmlaLink="BN190" lockText="1" noThreeD="1"/>
</file>

<file path=xl/ctrlProps/ctrlProp211.xml><?xml version="1.0" encoding="utf-8"?>
<formControlPr xmlns="http://schemas.microsoft.com/office/spreadsheetml/2009/9/main" objectType="CheckBox" fmlaLink="BO190" lockText="1" noThreeD="1"/>
</file>

<file path=xl/ctrlProps/ctrlProp212.xml><?xml version="1.0" encoding="utf-8"?>
<formControlPr xmlns="http://schemas.microsoft.com/office/spreadsheetml/2009/9/main" objectType="CheckBox" fmlaLink="BP190" lockText="1" noThreeD="1"/>
</file>

<file path=xl/ctrlProps/ctrlProp213.xml><?xml version="1.0" encoding="utf-8"?>
<formControlPr xmlns="http://schemas.microsoft.com/office/spreadsheetml/2009/9/main" objectType="CheckBox" fmlaLink="BQ190" lockText="1" noThreeD="1"/>
</file>

<file path=xl/ctrlProps/ctrlProp214.xml><?xml version="1.0" encoding="utf-8"?>
<formControlPr xmlns="http://schemas.microsoft.com/office/spreadsheetml/2009/9/main" objectType="CheckBox" fmlaLink="BR190" lockText="1" noThreeD="1"/>
</file>

<file path=xl/ctrlProps/ctrlProp215.xml><?xml version="1.0" encoding="utf-8"?>
<formControlPr xmlns="http://schemas.microsoft.com/office/spreadsheetml/2009/9/main" objectType="CheckBox" fmlaLink="BS190" lockText="1" noThreeD="1"/>
</file>

<file path=xl/ctrlProps/ctrlProp216.xml><?xml version="1.0" encoding="utf-8"?>
<formControlPr xmlns="http://schemas.microsoft.com/office/spreadsheetml/2009/9/main" objectType="CheckBox" fmlaLink="BT190" lockText="1" noThreeD="1"/>
</file>

<file path=xl/ctrlProps/ctrlProp217.xml><?xml version="1.0" encoding="utf-8"?>
<formControlPr xmlns="http://schemas.microsoft.com/office/spreadsheetml/2009/9/main" objectType="CheckBox" fmlaLink="BM192" lockText="1" noThreeD="1"/>
</file>

<file path=xl/ctrlProps/ctrlProp218.xml><?xml version="1.0" encoding="utf-8"?>
<formControlPr xmlns="http://schemas.microsoft.com/office/spreadsheetml/2009/9/main" objectType="CheckBox" fmlaLink="BN192" lockText="1" noThreeD="1"/>
</file>

<file path=xl/ctrlProps/ctrlProp219.xml><?xml version="1.0" encoding="utf-8"?>
<formControlPr xmlns="http://schemas.microsoft.com/office/spreadsheetml/2009/9/main" objectType="CheckBox" fmlaLink="BO192" lockText="1" noThreeD="1"/>
</file>

<file path=xl/ctrlProps/ctrlProp22.xml><?xml version="1.0" encoding="utf-8"?>
<formControlPr xmlns="http://schemas.microsoft.com/office/spreadsheetml/2009/9/main" objectType="CheckBox" fmlaLink="BM142" lockText="1" noThreeD="1"/>
</file>

<file path=xl/ctrlProps/ctrlProp220.xml><?xml version="1.0" encoding="utf-8"?>
<formControlPr xmlns="http://schemas.microsoft.com/office/spreadsheetml/2009/9/main" objectType="CheckBox" fmlaLink="BP192" lockText="1" noThreeD="1"/>
</file>

<file path=xl/ctrlProps/ctrlProp221.xml><?xml version="1.0" encoding="utf-8"?>
<formControlPr xmlns="http://schemas.microsoft.com/office/spreadsheetml/2009/9/main" objectType="CheckBox" fmlaLink="BQ192" lockText="1" noThreeD="1"/>
</file>

<file path=xl/ctrlProps/ctrlProp222.xml><?xml version="1.0" encoding="utf-8"?>
<formControlPr xmlns="http://schemas.microsoft.com/office/spreadsheetml/2009/9/main" objectType="CheckBox" fmlaLink="BR192" lockText="1" noThreeD="1"/>
</file>

<file path=xl/ctrlProps/ctrlProp223.xml><?xml version="1.0" encoding="utf-8"?>
<formControlPr xmlns="http://schemas.microsoft.com/office/spreadsheetml/2009/9/main" objectType="CheckBox" fmlaLink="BS192" lockText="1" noThreeD="1"/>
</file>

<file path=xl/ctrlProps/ctrlProp224.xml><?xml version="1.0" encoding="utf-8"?>
<formControlPr xmlns="http://schemas.microsoft.com/office/spreadsheetml/2009/9/main" objectType="CheckBox" fmlaLink="BT192" lockText="1" noThreeD="1"/>
</file>

<file path=xl/ctrlProps/ctrlProp225.xml><?xml version="1.0" encoding="utf-8"?>
<formControlPr xmlns="http://schemas.microsoft.com/office/spreadsheetml/2009/9/main" objectType="CheckBox" fmlaLink="BM194" lockText="1" noThreeD="1"/>
</file>

<file path=xl/ctrlProps/ctrlProp226.xml><?xml version="1.0" encoding="utf-8"?>
<formControlPr xmlns="http://schemas.microsoft.com/office/spreadsheetml/2009/9/main" objectType="CheckBox" fmlaLink="BN194" lockText="1" noThreeD="1"/>
</file>

<file path=xl/ctrlProps/ctrlProp227.xml><?xml version="1.0" encoding="utf-8"?>
<formControlPr xmlns="http://schemas.microsoft.com/office/spreadsheetml/2009/9/main" objectType="CheckBox" fmlaLink="BO194" lockText="1" noThreeD="1"/>
</file>

<file path=xl/ctrlProps/ctrlProp228.xml><?xml version="1.0" encoding="utf-8"?>
<formControlPr xmlns="http://schemas.microsoft.com/office/spreadsheetml/2009/9/main" objectType="CheckBox" fmlaLink="BP194" lockText="1" noThreeD="1"/>
</file>

<file path=xl/ctrlProps/ctrlProp229.xml><?xml version="1.0" encoding="utf-8"?>
<formControlPr xmlns="http://schemas.microsoft.com/office/spreadsheetml/2009/9/main" objectType="CheckBox" fmlaLink="BQ194" lockText="1" noThreeD="1"/>
</file>

<file path=xl/ctrlProps/ctrlProp23.xml><?xml version="1.0" encoding="utf-8"?>
<formControlPr xmlns="http://schemas.microsoft.com/office/spreadsheetml/2009/9/main" objectType="CheckBox" fmlaLink="BN142" lockText="1" noThreeD="1"/>
</file>

<file path=xl/ctrlProps/ctrlProp230.xml><?xml version="1.0" encoding="utf-8"?>
<formControlPr xmlns="http://schemas.microsoft.com/office/spreadsheetml/2009/9/main" objectType="CheckBox" fmlaLink="BR194" lockText="1" noThreeD="1"/>
</file>

<file path=xl/ctrlProps/ctrlProp231.xml><?xml version="1.0" encoding="utf-8"?>
<formControlPr xmlns="http://schemas.microsoft.com/office/spreadsheetml/2009/9/main" objectType="CheckBox" fmlaLink="BS194" lockText="1" noThreeD="1"/>
</file>

<file path=xl/ctrlProps/ctrlProp232.xml><?xml version="1.0" encoding="utf-8"?>
<formControlPr xmlns="http://schemas.microsoft.com/office/spreadsheetml/2009/9/main" objectType="CheckBox" fmlaLink="BT194" lockText="1" noThreeD="1"/>
</file>

<file path=xl/ctrlProps/ctrlProp233.xml><?xml version="1.0" encoding="utf-8"?>
<formControlPr xmlns="http://schemas.microsoft.com/office/spreadsheetml/2009/9/main" objectType="CheckBox" fmlaLink="BM196" lockText="1" noThreeD="1"/>
</file>

<file path=xl/ctrlProps/ctrlProp234.xml><?xml version="1.0" encoding="utf-8"?>
<formControlPr xmlns="http://schemas.microsoft.com/office/spreadsheetml/2009/9/main" objectType="CheckBox" fmlaLink="BN196" lockText="1" noThreeD="1"/>
</file>

<file path=xl/ctrlProps/ctrlProp235.xml><?xml version="1.0" encoding="utf-8"?>
<formControlPr xmlns="http://schemas.microsoft.com/office/spreadsheetml/2009/9/main" objectType="CheckBox" fmlaLink="BO196" lockText="1" noThreeD="1"/>
</file>

<file path=xl/ctrlProps/ctrlProp236.xml><?xml version="1.0" encoding="utf-8"?>
<formControlPr xmlns="http://schemas.microsoft.com/office/spreadsheetml/2009/9/main" objectType="CheckBox" fmlaLink="BP196" lockText="1" noThreeD="1"/>
</file>

<file path=xl/ctrlProps/ctrlProp237.xml><?xml version="1.0" encoding="utf-8"?>
<formControlPr xmlns="http://schemas.microsoft.com/office/spreadsheetml/2009/9/main" objectType="CheckBox" fmlaLink="BQ196" lockText="1" noThreeD="1"/>
</file>

<file path=xl/ctrlProps/ctrlProp238.xml><?xml version="1.0" encoding="utf-8"?>
<formControlPr xmlns="http://schemas.microsoft.com/office/spreadsheetml/2009/9/main" objectType="CheckBox" fmlaLink="BR196" lockText="1" noThreeD="1"/>
</file>

<file path=xl/ctrlProps/ctrlProp239.xml><?xml version="1.0" encoding="utf-8"?>
<formControlPr xmlns="http://schemas.microsoft.com/office/spreadsheetml/2009/9/main" objectType="CheckBox" fmlaLink="BS196" lockText="1" noThreeD="1"/>
</file>

<file path=xl/ctrlProps/ctrlProp24.xml><?xml version="1.0" encoding="utf-8"?>
<formControlPr xmlns="http://schemas.microsoft.com/office/spreadsheetml/2009/9/main" objectType="CheckBox" fmlaLink="BO142" lockText="1" noThreeD="1"/>
</file>

<file path=xl/ctrlProps/ctrlProp240.xml><?xml version="1.0" encoding="utf-8"?>
<formControlPr xmlns="http://schemas.microsoft.com/office/spreadsheetml/2009/9/main" objectType="CheckBox" fmlaLink="BT196" lockText="1" noThreeD="1"/>
</file>

<file path=xl/ctrlProps/ctrlProp241.xml><?xml version="1.0" encoding="utf-8"?>
<formControlPr xmlns="http://schemas.microsoft.com/office/spreadsheetml/2009/9/main" objectType="CheckBox" fmlaLink="BM198" lockText="1" noThreeD="1"/>
</file>

<file path=xl/ctrlProps/ctrlProp242.xml><?xml version="1.0" encoding="utf-8"?>
<formControlPr xmlns="http://schemas.microsoft.com/office/spreadsheetml/2009/9/main" objectType="CheckBox" fmlaLink="BN198" lockText="1" noThreeD="1"/>
</file>

<file path=xl/ctrlProps/ctrlProp243.xml><?xml version="1.0" encoding="utf-8"?>
<formControlPr xmlns="http://schemas.microsoft.com/office/spreadsheetml/2009/9/main" objectType="CheckBox" fmlaLink="BO198" lockText="1" noThreeD="1"/>
</file>

<file path=xl/ctrlProps/ctrlProp244.xml><?xml version="1.0" encoding="utf-8"?>
<formControlPr xmlns="http://schemas.microsoft.com/office/spreadsheetml/2009/9/main" objectType="CheckBox" fmlaLink="BP198" lockText="1" noThreeD="1"/>
</file>

<file path=xl/ctrlProps/ctrlProp245.xml><?xml version="1.0" encoding="utf-8"?>
<formControlPr xmlns="http://schemas.microsoft.com/office/spreadsheetml/2009/9/main" objectType="CheckBox" fmlaLink="BQ198" lockText="1" noThreeD="1"/>
</file>

<file path=xl/ctrlProps/ctrlProp246.xml><?xml version="1.0" encoding="utf-8"?>
<formControlPr xmlns="http://schemas.microsoft.com/office/spreadsheetml/2009/9/main" objectType="CheckBox" fmlaLink="BR198" lockText="1" noThreeD="1"/>
</file>

<file path=xl/ctrlProps/ctrlProp247.xml><?xml version="1.0" encoding="utf-8"?>
<formControlPr xmlns="http://schemas.microsoft.com/office/spreadsheetml/2009/9/main" objectType="CheckBox" fmlaLink="BS198" lockText="1" noThreeD="1"/>
</file>

<file path=xl/ctrlProps/ctrlProp248.xml><?xml version="1.0" encoding="utf-8"?>
<formControlPr xmlns="http://schemas.microsoft.com/office/spreadsheetml/2009/9/main" objectType="CheckBox" fmlaLink="BT198" lockText="1" noThreeD="1"/>
</file>

<file path=xl/ctrlProps/ctrlProp249.xml><?xml version="1.0" encoding="utf-8"?>
<formControlPr xmlns="http://schemas.microsoft.com/office/spreadsheetml/2009/9/main" objectType="CheckBox" fmlaLink="BM200" lockText="1" noThreeD="1"/>
</file>

<file path=xl/ctrlProps/ctrlProp25.xml><?xml version="1.0" encoding="utf-8"?>
<formControlPr xmlns="http://schemas.microsoft.com/office/spreadsheetml/2009/9/main" objectType="CheckBox" fmlaLink="BP142" lockText="1" noThreeD="1"/>
</file>

<file path=xl/ctrlProps/ctrlProp250.xml><?xml version="1.0" encoding="utf-8"?>
<formControlPr xmlns="http://schemas.microsoft.com/office/spreadsheetml/2009/9/main" objectType="CheckBox" fmlaLink="BN200" lockText="1" noThreeD="1"/>
</file>

<file path=xl/ctrlProps/ctrlProp251.xml><?xml version="1.0" encoding="utf-8"?>
<formControlPr xmlns="http://schemas.microsoft.com/office/spreadsheetml/2009/9/main" objectType="CheckBox" fmlaLink="BO200" lockText="1" noThreeD="1"/>
</file>

<file path=xl/ctrlProps/ctrlProp252.xml><?xml version="1.0" encoding="utf-8"?>
<formControlPr xmlns="http://schemas.microsoft.com/office/spreadsheetml/2009/9/main" objectType="CheckBox" fmlaLink="BP200" lockText="1" noThreeD="1"/>
</file>

<file path=xl/ctrlProps/ctrlProp253.xml><?xml version="1.0" encoding="utf-8"?>
<formControlPr xmlns="http://schemas.microsoft.com/office/spreadsheetml/2009/9/main" objectType="CheckBox" fmlaLink="BQ200" lockText="1" noThreeD="1"/>
</file>

<file path=xl/ctrlProps/ctrlProp254.xml><?xml version="1.0" encoding="utf-8"?>
<formControlPr xmlns="http://schemas.microsoft.com/office/spreadsheetml/2009/9/main" objectType="CheckBox" fmlaLink="BR200" lockText="1" noThreeD="1"/>
</file>

<file path=xl/ctrlProps/ctrlProp255.xml><?xml version="1.0" encoding="utf-8"?>
<formControlPr xmlns="http://schemas.microsoft.com/office/spreadsheetml/2009/9/main" objectType="CheckBox" fmlaLink="BS200" lockText="1" noThreeD="1"/>
</file>

<file path=xl/ctrlProps/ctrlProp256.xml><?xml version="1.0" encoding="utf-8"?>
<formControlPr xmlns="http://schemas.microsoft.com/office/spreadsheetml/2009/9/main" objectType="CheckBox" fmlaLink="BT200" lockText="1" noThreeD="1"/>
</file>

<file path=xl/ctrlProps/ctrlProp257.xml><?xml version="1.0" encoding="utf-8"?>
<formControlPr xmlns="http://schemas.microsoft.com/office/spreadsheetml/2009/9/main" objectType="CheckBox" fmlaLink="BM202" lockText="1" noThreeD="1"/>
</file>

<file path=xl/ctrlProps/ctrlProp258.xml><?xml version="1.0" encoding="utf-8"?>
<formControlPr xmlns="http://schemas.microsoft.com/office/spreadsheetml/2009/9/main" objectType="CheckBox" fmlaLink="BN202" lockText="1" noThreeD="1"/>
</file>

<file path=xl/ctrlProps/ctrlProp259.xml><?xml version="1.0" encoding="utf-8"?>
<formControlPr xmlns="http://schemas.microsoft.com/office/spreadsheetml/2009/9/main" objectType="CheckBox" fmlaLink="BO202" lockText="1" noThreeD="1"/>
</file>

<file path=xl/ctrlProps/ctrlProp26.xml><?xml version="1.0" encoding="utf-8"?>
<formControlPr xmlns="http://schemas.microsoft.com/office/spreadsheetml/2009/9/main" objectType="CheckBox" fmlaLink="BQ142" lockText="1" noThreeD="1"/>
</file>

<file path=xl/ctrlProps/ctrlProp260.xml><?xml version="1.0" encoding="utf-8"?>
<formControlPr xmlns="http://schemas.microsoft.com/office/spreadsheetml/2009/9/main" objectType="CheckBox" fmlaLink="BP202" lockText="1" noThreeD="1"/>
</file>

<file path=xl/ctrlProps/ctrlProp261.xml><?xml version="1.0" encoding="utf-8"?>
<formControlPr xmlns="http://schemas.microsoft.com/office/spreadsheetml/2009/9/main" objectType="CheckBox" fmlaLink="BQ202" lockText="1" noThreeD="1"/>
</file>

<file path=xl/ctrlProps/ctrlProp262.xml><?xml version="1.0" encoding="utf-8"?>
<formControlPr xmlns="http://schemas.microsoft.com/office/spreadsheetml/2009/9/main" objectType="CheckBox" fmlaLink="BR202" lockText="1" noThreeD="1"/>
</file>

<file path=xl/ctrlProps/ctrlProp263.xml><?xml version="1.0" encoding="utf-8"?>
<formControlPr xmlns="http://schemas.microsoft.com/office/spreadsheetml/2009/9/main" objectType="CheckBox" fmlaLink="BS202" lockText="1" noThreeD="1"/>
</file>

<file path=xl/ctrlProps/ctrlProp264.xml><?xml version="1.0" encoding="utf-8"?>
<formControlPr xmlns="http://schemas.microsoft.com/office/spreadsheetml/2009/9/main" objectType="CheckBox" fmlaLink="BT202" lockText="1" noThreeD="1"/>
</file>

<file path=xl/ctrlProps/ctrlProp265.xml><?xml version="1.0" encoding="utf-8"?>
<formControlPr xmlns="http://schemas.microsoft.com/office/spreadsheetml/2009/9/main" objectType="CheckBox" fmlaLink="BM209" lockText="1" noThreeD="1"/>
</file>

<file path=xl/ctrlProps/ctrlProp266.xml><?xml version="1.0" encoding="utf-8"?>
<formControlPr xmlns="http://schemas.microsoft.com/office/spreadsheetml/2009/9/main" objectType="CheckBox" fmlaLink="BN209" lockText="1" noThreeD="1"/>
</file>

<file path=xl/ctrlProps/ctrlProp267.xml><?xml version="1.0" encoding="utf-8"?>
<formControlPr xmlns="http://schemas.microsoft.com/office/spreadsheetml/2009/9/main" objectType="CheckBox" fmlaLink="BO209" lockText="1" noThreeD="1"/>
</file>

<file path=xl/ctrlProps/ctrlProp268.xml><?xml version="1.0" encoding="utf-8"?>
<formControlPr xmlns="http://schemas.microsoft.com/office/spreadsheetml/2009/9/main" objectType="CheckBox" fmlaLink="BQ209" lockText="1" noThreeD="1"/>
</file>

<file path=xl/ctrlProps/ctrlProp269.xml><?xml version="1.0" encoding="utf-8"?>
<formControlPr xmlns="http://schemas.microsoft.com/office/spreadsheetml/2009/9/main" objectType="CheckBox" fmlaLink="BS209" lockText="1" noThreeD="1"/>
</file>

<file path=xl/ctrlProps/ctrlProp27.xml><?xml version="1.0" encoding="utf-8"?>
<formControlPr xmlns="http://schemas.microsoft.com/office/spreadsheetml/2009/9/main" objectType="CheckBox" fmlaLink="BR142" lockText="1" noThreeD="1"/>
</file>

<file path=xl/ctrlProps/ctrlProp270.xml><?xml version="1.0" encoding="utf-8"?>
<formControlPr xmlns="http://schemas.microsoft.com/office/spreadsheetml/2009/9/main" objectType="CheckBox" fmlaLink="BT209" lockText="1" noThreeD="1"/>
</file>

<file path=xl/ctrlProps/ctrlProp271.xml><?xml version="1.0" encoding="utf-8"?>
<formControlPr xmlns="http://schemas.microsoft.com/office/spreadsheetml/2009/9/main" objectType="CheckBox" fmlaLink="BM211" lockText="1" noThreeD="1"/>
</file>

<file path=xl/ctrlProps/ctrlProp272.xml><?xml version="1.0" encoding="utf-8"?>
<formControlPr xmlns="http://schemas.microsoft.com/office/spreadsheetml/2009/9/main" objectType="CheckBox" fmlaLink="BO211" lockText="1" noThreeD="1"/>
</file>

<file path=xl/ctrlProps/ctrlProp273.xml><?xml version="1.0" encoding="utf-8"?>
<formControlPr xmlns="http://schemas.microsoft.com/office/spreadsheetml/2009/9/main" objectType="CheckBox" fmlaLink="BP211" lockText="1" noThreeD="1"/>
</file>

<file path=xl/ctrlProps/ctrlProp274.xml><?xml version="1.0" encoding="utf-8"?>
<formControlPr xmlns="http://schemas.microsoft.com/office/spreadsheetml/2009/9/main" objectType="CheckBox" fmlaLink="BQ211" lockText="1" noThreeD="1"/>
</file>

<file path=xl/ctrlProps/ctrlProp275.xml><?xml version="1.0" encoding="utf-8"?>
<formControlPr xmlns="http://schemas.microsoft.com/office/spreadsheetml/2009/9/main" objectType="CheckBox" fmlaLink="BS211" lockText="1" noThreeD="1"/>
</file>

<file path=xl/ctrlProps/ctrlProp276.xml><?xml version="1.0" encoding="utf-8"?>
<formControlPr xmlns="http://schemas.microsoft.com/office/spreadsheetml/2009/9/main" objectType="CheckBox" fmlaLink="BT211" lockText="1" noThreeD="1"/>
</file>

<file path=xl/ctrlProps/ctrlProp277.xml><?xml version="1.0" encoding="utf-8"?>
<formControlPr xmlns="http://schemas.microsoft.com/office/spreadsheetml/2009/9/main" objectType="CheckBox" fmlaLink="BM213" lockText="1" noThreeD="1"/>
</file>

<file path=xl/ctrlProps/ctrlProp278.xml><?xml version="1.0" encoding="utf-8"?>
<formControlPr xmlns="http://schemas.microsoft.com/office/spreadsheetml/2009/9/main" objectType="CheckBox" fmlaLink="BN213" lockText="1" noThreeD="1"/>
</file>

<file path=xl/ctrlProps/ctrlProp279.xml><?xml version="1.0" encoding="utf-8"?>
<formControlPr xmlns="http://schemas.microsoft.com/office/spreadsheetml/2009/9/main" objectType="CheckBox" fmlaLink="BO213" lockText="1" noThreeD="1"/>
</file>

<file path=xl/ctrlProps/ctrlProp28.xml><?xml version="1.0" encoding="utf-8"?>
<formControlPr xmlns="http://schemas.microsoft.com/office/spreadsheetml/2009/9/main" objectType="CheckBox" fmlaLink="BS142" lockText="1" noThreeD="1"/>
</file>

<file path=xl/ctrlProps/ctrlProp280.xml><?xml version="1.0" encoding="utf-8"?>
<formControlPr xmlns="http://schemas.microsoft.com/office/spreadsheetml/2009/9/main" objectType="CheckBox" fmlaLink="BP213" lockText="1" noThreeD="1"/>
</file>

<file path=xl/ctrlProps/ctrlProp281.xml><?xml version="1.0" encoding="utf-8"?>
<formControlPr xmlns="http://schemas.microsoft.com/office/spreadsheetml/2009/9/main" objectType="CheckBox" fmlaLink="BQ213" lockText="1" noThreeD="1"/>
</file>

<file path=xl/ctrlProps/ctrlProp282.xml><?xml version="1.0" encoding="utf-8"?>
<formControlPr xmlns="http://schemas.microsoft.com/office/spreadsheetml/2009/9/main" objectType="CheckBox" fmlaLink="BS213" lockText="1" noThreeD="1"/>
</file>

<file path=xl/ctrlProps/ctrlProp283.xml><?xml version="1.0" encoding="utf-8"?>
<formControlPr xmlns="http://schemas.microsoft.com/office/spreadsheetml/2009/9/main" objectType="CheckBox" fmlaLink="BM215" lockText="1" noThreeD="1"/>
</file>

<file path=xl/ctrlProps/ctrlProp284.xml><?xml version="1.0" encoding="utf-8"?>
<formControlPr xmlns="http://schemas.microsoft.com/office/spreadsheetml/2009/9/main" objectType="CheckBox" fmlaLink="BO215" lockText="1" noThreeD="1"/>
</file>

<file path=xl/ctrlProps/ctrlProp285.xml><?xml version="1.0" encoding="utf-8"?>
<formControlPr xmlns="http://schemas.microsoft.com/office/spreadsheetml/2009/9/main" objectType="CheckBox" fmlaLink="BQ215" lockText="1" noThreeD="1"/>
</file>

<file path=xl/ctrlProps/ctrlProp286.xml><?xml version="1.0" encoding="utf-8"?>
<formControlPr xmlns="http://schemas.microsoft.com/office/spreadsheetml/2009/9/main" objectType="CheckBox" fmlaLink="BS215" lockText="1" noThreeD="1"/>
</file>

<file path=xl/ctrlProps/ctrlProp287.xml><?xml version="1.0" encoding="utf-8"?>
<formControlPr xmlns="http://schemas.microsoft.com/office/spreadsheetml/2009/9/main" objectType="CheckBox" fmlaLink="BM217" lockText="1" noThreeD="1"/>
</file>

<file path=xl/ctrlProps/ctrlProp288.xml><?xml version="1.0" encoding="utf-8"?>
<formControlPr xmlns="http://schemas.microsoft.com/office/spreadsheetml/2009/9/main" objectType="CheckBox" fmlaLink="BO217" lockText="1" noThreeD="1"/>
</file>

<file path=xl/ctrlProps/ctrlProp289.xml><?xml version="1.0" encoding="utf-8"?>
<formControlPr xmlns="http://schemas.microsoft.com/office/spreadsheetml/2009/9/main" objectType="CheckBox" fmlaLink="BQ217" lockText="1" noThreeD="1"/>
</file>

<file path=xl/ctrlProps/ctrlProp29.xml><?xml version="1.0" encoding="utf-8"?>
<formControlPr xmlns="http://schemas.microsoft.com/office/spreadsheetml/2009/9/main" objectType="CheckBox" fmlaLink="BT142" lockText="1" noThreeD="1"/>
</file>

<file path=xl/ctrlProps/ctrlProp290.xml><?xml version="1.0" encoding="utf-8"?>
<formControlPr xmlns="http://schemas.microsoft.com/office/spreadsheetml/2009/9/main" objectType="CheckBox" fmlaLink="BR217" lockText="1" noThreeD="1"/>
</file>

<file path=xl/ctrlProps/ctrlProp291.xml><?xml version="1.0" encoding="utf-8"?>
<formControlPr xmlns="http://schemas.microsoft.com/office/spreadsheetml/2009/9/main" objectType="CheckBox" fmlaLink="BS217" lockText="1" noThreeD="1"/>
</file>

<file path=xl/ctrlProps/ctrlProp292.xml><?xml version="1.0" encoding="utf-8"?>
<formControlPr xmlns="http://schemas.microsoft.com/office/spreadsheetml/2009/9/main" objectType="CheckBox" fmlaLink="BT217" lockText="1" noThreeD="1"/>
</file>

<file path=xl/ctrlProps/ctrlProp293.xml><?xml version="1.0" encoding="utf-8"?>
<formControlPr xmlns="http://schemas.microsoft.com/office/spreadsheetml/2009/9/main" objectType="CheckBox" fmlaLink="BM219" lockText="1" noThreeD="1"/>
</file>

<file path=xl/ctrlProps/ctrlProp294.xml><?xml version="1.0" encoding="utf-8"?>
<formControlPr xmlns="http://schemas.microsoft.com/office/spreadsheetml/2009/9/main" objectType="CheckBox" fmlaLink="BN219" lockText="1" noThreeD="1"/>
</file>

<file path=xl/ctrlProps/ctrlProp295.xml><?xml version="1.0" encoding="utf-8"?>
<formControlPr xmlns="http://schemas.microsoft.com/office/spreadsheetml/2009/9/main" objectType="CheckBox" fmlaLink="BO219" lockText="1" noThreeD="1"/>
</file>

<file path=xl/ctrlProps/ctrlProp296.xml><?xml version="1.0" encoding="utf-8"?>
<formControlPr xmlns="http://schemas.microsoft.com/office/spreadsheetml/2009/9/main" objectType="CheckBox" fmlaLink="BP219" lockText="1" noThreeD="1"/>
</file>

<file path=xl/ctrlProps/ctrlProp297.xml><?xml version="1.0" encoding="utf-8"?>
<formControlPr xmlns="http://schemas.microsoft.com/office/spreadsheetml/2009/9/main" objectType="CheckBox" fmlaLink="BQ219" lockText="1" noThreeD="1"/>
</file>

<file path=xl/ctrlProps/ctrlProp298.xml><?xml version="1.0" encoding="utf-8"?>
<formControlPr xmlns="http://schemas.microsoft.com/office/spreadsheetml/2009/9/main" objectType="CheckBox" fmlaLink="BR219" lockText="1" noThreeD="1"/>
</file>

<file path=xl/ctrlProps/ctrlProp299.xml><?xml version="1.0" encoding="utf-8"?>
<formControlPr xmlns="http://schemas.microsoft.com/office/spreadsheetml/2009/9/main" objectType="CheckBox" fmlaLink="BS219" lockText="1" noThreeD="1"/>
</file>

<file path=xl/ctrlProps/ctrlProp3.xml><?xml version="1.0" encoding="utf-8"?>
<formControlPr xmlns="http://schemas.microsoft.com/office/spreadsheetml/2009/9/main" objectType="Radio" checked="Checked" firstButton="1" fmlaLink="$CG$24" lockText="1" noThreeD="1"/>
</file>

<file path=xl/ctrlProps/ctrlProp30.xml><?xml version="1.0" encoding="utf-8"?>
<formControlPr xmlns="http://schemas.microsoft.com/office/spreadsheetml/2009/9/main" objectType="CheckBox" fmlaLink="BM144" lockText="1" noThreeD="1"/>
</file>

<file path=xl/ctrlProps/ctrlProp300.xml><?xml version="1.0" encoding="utf-8"?>
<formControlPr xmlns="http://schemas.microsoft.com/office/spreadsheetml/2009/9/main" objectType="CheckBox" fmlaLink="BM221" lockText="1" noThreeD="1"/>
</file>

<file path=xl/ctrlProps/ctrlProp301.xml><?xml version="1.0" encoding="utf-8"?>
<formControlPr xmlns="http://schemas.microsoft.com/office/spreadsheetml/2009/9/main" objectType="CheckBox" fmlaLink="BN221" lockText="1" noThreeD="1"/>
</file>

<file path=xl/ctrlProps/ctrlProp302.xml><?xml version="1.0" encoding="utf-8"?>
<formControlPr xmlns="http://schemas.microsoft.com/office/spreadsheetml/2009/9/main" objectType="CheckBox" fmlaLink="BO221" lockText="1" noThreeD="1"/>
</file>

<file path=xl/ctrlProps/ctrlProp303.xml><?xml version="1.0" encoding="utf-8"?>
<formControlPr xmlns="http://schemas.microsoft.com/office/spreadsheetml/2009/9/main" objectType="CheckBox" fmlaLink="BP221" lockText="1" noThreeD="1"/>
</file>

<file path=xl/ctrlProps/ctrlProp304.xml><?xml version="1.0" encoding="utf-8"?>
<formControlPr xmlns="http://schemas.microsoft.com/office/spreadsheetml/2009/9/main" objectType="CheckBox" fmlaLink="BQ221" lockText="1" noThreeD="1"/>
</file>

<file path=xl/ctrlProps/ctrlProp305.xml><?xml version="1.0" encoding="utf-8"?>
<formControlPr xmlns="http://schemas.microsoft.com/office/spreadsheetml/2009/9/main" objectType="CheckBox" fmlaLink="BR221" lockText="1" noThreeD="1"/>
</file>

<file path=xl/ctrlProps/ctrlProp306.xml><?xml version="1.0" encoding="utf-8"?>
<formControlPr xmlns="http://schemas.microsoft.com/office/spreadsheetml/2009/9/main" objectType="CheckBox" fmlaLink="BS221" lockText="1" noThreeD="1"/>
</file>

<file path=xl/ctrlProps/ctrlProp307.xml><?xml version="1.0" encoding="utf-8"?>
<formControlPr xmlns="http://schemas.microsoft.com/office/spreadsheetml/2009/9/main" objectType="CheckBox" fmlaLink="BT221" lockText="1" noThreeD="1"/>
</file>

<file path=xl/ctrlProps/ctrlProp308.xml><?xml version="1.0" encoding="utf-8"?>
<formControlPr xmlns="http://schemas.microsoft.com/office/spreadsheetml/2009/9/main" objectType="CheckBox" fmlaLink="BM223" lockText="1" noThreeD="1"/>
</file>

<file path=xl/ctrlProps/ctrlProp309.xml><?xml version="1.0" encoding="utf-8"?>
<formControlPr xmlns="http://schemas.microsoft.com/office/spreadsheetml/2009/9/main" objectType="CheckBox" fmlaLink="BN223" lockText="1" noThreeD="1"/>
</file>

<file path=xl/ctrlProps/ctrlProp31.xml><?xml version="1.0" encoding="utf-8"?>
<formControlPr xmlns="http://schemas.microsoft.com/office/spreadsheetml/2009/9/main" objectType="CheckBox" fmlaLink="BN144" lockText="1" noThreeD="1"/>
</file>

<file path=xl/ctrlProps/ctrlProp310.xml><?xml version="1.0" encoding="utf-8"?>
<formControlPr xmlns="http://schemas.microsoft.com/office/spreadsheetml/2009/9/main" objectType="CheckBox" fmlaLink="BO223" lockText="1" noThreeD="1"/>
</file>

<file path=xl/ctrlProps/ctrlProp311.xml><?xml version="1.0" encoding="utf-8"?>
<formControlPr xmlns="http://schemas.microsoft.com/office/spreadsheetml/2009/9/main" objectType="CheckBox" fmlaLink="BQ223" lockText="1" noThreeD="1"/>
</file>

<file path=xl/ctrlProps/ctrlProp312.xml><?xml version="1.0" encoding="utf-8"?>
<formControlPr xmlns="http://schemas.microsoft.com/office/spreadsheetml/2009/9/main" objectType="CheckBox" fmlaLink="BR223" lockText="1" noThreeD="1"/>
</file>

<file path=xl/ctrlProps/ctrlProp313.xml><?xml version="1.0" encoding="utf-8"?>
<formControlPr xmlns="http://schemas.microsoft.com/office/spreadsheetml/2009/9/main" objectType="CheckBox" fmlaLink="BS223" lockText="1" noThreeD="1"/>
</file>

<file path=xl/ctrlProps/ctrlProp314.xml><?xml version="1.0" encoding="utf-8"?>
<formControlPr xmlns="http://schemas.microsoft.com/office/spreadsheetml/2009/9/main" objectType="CheckBox" fmlaLink="BT223" lockText="1" noThreeD="1"/>
</file>

<file path=xl/ctrlProps/ctrlProp315.xml><?xml version="1.0" encoding="utf-8"?>
<formControlPr xmlns="http://schemas.microsoft.com/office/spreadsheetml/2009/9/main" objectType="CheckBox" fmlaLink="BM225" lockText="1" noThreeD="1"/>
</file>

<file path=xl/ctrlProps/ctrlProp316.xml><?xml version="1.0" encoding="utf-8"?>
<formControlPr xmlns="http://schemas.microsoft.com/office/spreadsheetml/2009/9/main" objectType="CheckBox" fmlaLink="BN225" lockText="1" noThreeD="1"/>
</file>

<file path=xl/ctrlProps/ctrlProp317.xml><?xml version="1.0" encoding="utf-8"?>
<formControlPr xmlns="http://schemas.microsoft.com/office/spreadsheetml/2009/9/main" objectType="CheckBox" fmlaLink="BO225" lockText="1" noThreeD="1"/>
</file>

<file path=xl/ctrlProps/ctrlProp318.xml><?xml version="1.0" encoding="utf-8"?>
<formControlPr xmlns="http://schemas.microsoft.com/office/spreadsheetml/2009/9/main" objectType="CheckBox" fmlaLink="BQ225" lockText="1" noThreeD="1"/>
</file>

<file path=xl/ctrlProps/ctrlProp319.xml><?xml version="1.0" encoding="utf-8"?>
<formControlPr xmlns="http://schemas.microsoft.com/office/spreadsheetml/2009/9/main" objectType="CheckBox" fmlaLink="BS225" lockText="1" noThreeD="1"/>
</file>

<file path=xl/ctrlProps/ctrlProp32.xml><?xml version="1.0" encoding="utf-8"?>
<formControlPr xmlns="http://schemas.microsoft.com/office/spreadsheetml/2009/9/main" objectType="CheckBox" fmlaLink="BO144" lockText="1" noThreeD="1"/>
</file>

<file path=xl/ctrlProps/ctrlProp320.xml><?xml version="1.0" encoding="utf-8"?>
<formControlPr xmlns="http://schemas.microsoft.com/office/spreadsheetml/2009/9/main" objectType="CheckBox" fmlaLink="BM227" lockText="1" noThreeD="1"/>
</file>

<file path=xl/ctrlProps/ctrlProp321.xml><?xml version="1.0" encoding="utf-8"?>
<formControlPr xmlns="http://schemas.microsoft.com/office/spreadsheetml/2009/9/main" objectType="CheckBox" fmlaLink="BO227" lockText="1" noThreeD="1"/>
</file>

<file path=xl/ctrlProps/ctrlProp322.xml><?xml version="1.0" encoding="utf-8"?>
<formControlPr xmlns="http://schemas.microsoft.com/office/spreadsheetml/2009/9/main" objectType="CheckBox" fmlaLink="BP227" lockText="1" noThreeD="1"/>
</file>

<file path=xl/ctrlProps/ctrlProp323.xml><?xml version="1.0" encoding="utf-8"?>
<formControlPr xmlns="http://schemas.microsoft.com/office/spreadsheetml/2009/9/main" objectType="CheckBox" fmlaLink="BQ227" lockText="1" noThreeD="1"/>
</file>

<file path=xl/ctrlProps/ctrlProp324.xml><?xml version="1.0" encoding="utf-8"?>
<formControlPr xmlns="http://schemas.microsoft.com/office/spreadsheetml/2009/9/main" objectType="CheckBox" fmlaLink="BR227" lockText="1" noThreeD="1"/>
</file>

<file path=xl/ctrlProps/ctrlProp325.xml><?xml version="1.0" encoding="utf-8"?>
<formControlPr xmlns="http://schemas.microsoft.com/office/spreadsheetml/2009/9/main" objectType="CheckBox" fmlaLink="BS227" lockText="1" noThreeD="1"/>
</file>

<file path=xl/ctrlProps/ctrlProp326.xml><?xml version="1.0" encoding="utf-8"?>
<formControlPr xmlns="http://schemas.microsoft.com/office/spreadsheetml/2009/9/main" objectType="CheckBox" fmlaLink="BM229" lockText="1" noThreeD="1"/>
</file>

<file path=xl/ctrlProps/ctrlProp327.xml><?xml version="1.0" encoding="utf-8"?>
<formControlPr xmlns="http://schemas.microsoft.com/office/spreadsheetml/2009/9/main" objectType="CheckBox" fmlaLink="BN229" lockText="1" noThreeD="1"/>
</file>

<file path=xl/ctrlProps/ctrlProp328.xml><?xml version="1.0" encoding="utf-8"?>
<formControlPr xmlns="http://schemas.microsoft.com/office/spreadsheetml/2009/9/main" objectType="CheckBox" fmlaLink="BO229" lockText="1" noThreeD="1"/>
</file>

<file path=xl/ctrlProps/ctrlProp329.xml><?xml version="1.0" encoding="utf-8"?>
<formControlPr xmlns="http://schemas.microsoft.com/office/spreadsheetml/2009/9/main" objectType="CheckBox" fmlaLink="BP229" lockText="1" noThreeD="1"/>
</file>

<file path=xl/ctrlProps/ctrlProp33.xml><?xml version="1.0" encoding="utf-8"?>
<formControlPr xmlns="http://schemas.microsoft.com/office/spreadsheetml/2009/9/main" objectType="CheckBox" fmlaLink="BP144" lockText="1" noThreeD="1"/>
</file>

<file path=xl/ctrlProps/ctrlProp330.xml><?xml version="1.0" encoding="utf-8"?>
<formControlPr xmlns="http://schemas.microsoft.com/office/spreadsheetml/2009/9/main" objectType="CheckBox" fmlaLink="BQ229" lockText="1" noThreeD="1"/>
</file>

<file path=xl/ctrlProps/ctrlProp331.xml><?xml version="1.0" encoding="utf-8"?>
<formControlPr xmlns="http://schemas.microsoft.com/office/spreadsheetml/2009/9/main" objectType="CheckBox" fmlaLink="BS229" lockText="1" noThreeD="1"/>
</file>

<file path=xl/ctrlProps/ctrlProp332.xml><?xml version="1.0" encoding="utf-8"?>
<formControlPr xmlns="http://schemas.microsoft.com/office/spreadsheetml/2009/9/main" objectType="CheckBox" fmlaLink="BM231" lockText="1" noThreeD="1"/>
</file>

<file path=xl/ctrlProps/ctrlProp333.xml><?xml version="1.0" encoding="utf-8"?>
<formControlPr xmlns="http://schemas.microsoft.com/office/spreadsheetml/2009/9/main" objectType="CheckBox" fmlaLink="BN231" lockText="1" noThreeD="1"/>
</file>

<file path=xl/ctrlProps/ctrlProp334.xml><?xml version="1.0" encoding="utf-8"?>
<formControlPr xmlns="http://schemas.microsoft.com/office/spreadsheetml/2009/9/main" objectType="CheckBox" fmlaLink="BO231" lockText="1" noThreeD="1"/>
</file>

<file path=xl/ctrlProps/ctrlProp335.xml><?xml version="1.0" encoding="utf-8"?>
<formControlPr xmlns="http://schemas.microsoft.com/office/spreadsheetml/2009/9/main" objectType="CheckBox" fmlaLink="BQ231" lockText="1" noThreeD="1"/>
</file>

<file path=xl/ctrlProps/ctrlProp336.xml><?xml version="1.0" encoding="utf-8"?>
<formControlPr xmlns="http://schemas.microsoft.com/office/spreadsheetml/2009/9/main" objectType="CheckBox" fmlaLink="BR231" lockText="1" noThreeD="1"/>
</file>

<file path=xl/ctrlProps/ctrlProp337.xml><?xml version="1.0" encoding="utf-8"?>
<formControlPr xmlns="http://schemas.microsoft.com/office/spreadsheetml/2009/9/main" objectType="CheckBox" fmlaLink="BS231" lockText="1" noThreeD="1"/>
</file>

<file path=xl/ctrlProps/ctrlProp338.xml><?xml version="1.0" encoding="utf-8"?>
<formControlPr xmlns="http://schemas.microsoft.com/office/spreadsheetml/2009/9/main" objectType="CheckBox" fmlaLink="BT231" lockText="1" noThreeD="1"/>
</file>

<file path=xl/ctrlProps/ctrlProp339.xml><?xml version="1.0" encoding="utf-8"?>
<formControlPr xmlns="http://schemas.microsoft.com/office/spreadsheetml/2009/9/main" objectType="CheckBox" fmlaLink="BM233" lockText="1" noThreeD="1"/>
</file>

<file path=xl/ctrlProps/ctrlProp34.xml><?xml version="1.0" encoding="utf-8"?>
<formControlPr xmlns="http://schemas.microsoft.com/office/spreadsheetml/2009/9/main" objectType="CheckBox" fmlaLink="BQ144" lockText="1" noThreeD="1"/>
</file>

<file path=xl/ctrlProps/ctrlProp340.xml><?xml version="1.0" encoding="utf-8"?>
<formControlPr xmlns="http://schemas.microsoft.com/office/spreadsheetml/2009/9/main" objectType="CheckBox" fmlaLink="BO233" lockText="1" noThreeD="1"/>
</file>

<file path=xl/ctrlProps/ctrlProp341.xml><?xml version="1.0" encoding="utf-8"?>
<formControlPr xmlns="http://schemas.microsoft.com/office/spreadsheetml/2009/9/main" objectType="CheckBox" fmlaLink="BQ233" lockText="1" noThreeD="1"/>
</file>

<file path=xl/ctrlProps/ctrlProp342.xml><?xml version="1.0" encoding="utf-8"?>
<formControlPr xmlns="http://schemas.microsoft.com/office/spreadsheetml/2009/9/main" objectType="CheckBox" fmlaLink="BS233" lockText="1" noThreeD="1"/>
</file>

<file path=xl/ctrlProps/ctrlProp343.xml><?xml version="1.0" encoding="utf-8"?>
<formControlPr xmlns="http://schemas.microsoft.com/office/spreadsheetml/2009/9/main" objectType="CheckBox" fmlaLink="BT233" lockText="1" noThreeD="1"/>
</file>

<file path=xl/ctrlProps/ctrlProp344.xml><?xml version="1.0" encoding="utf-8"?>
<formControlPr xmlns="http://schemas.microsoft.com/office/spreadsheetml/2009/9/main" objectType="CheckBox" fmlaLink="BM235" lockText="1" noThreeD="1"/>
</file>

<file path=xl/ctrlProps/ctrlProp345.xml><?xml version="1.0" encoding="utf-8"?>
<formControlPr xmlns="http://schemas.microsoft.com/office/spreadsheetml/2009/9/main" objectType="CheckBox" fmlaLink="BN235" lockText="1" noThreeD="1"/>
</file>

<file path=xl/ctrlProps/ctrlProp346.xml><?xml version="1.0" encoding="utf-8"?>
<formControlPr xmlns="http://schemas.microsoft.com/office/spreadsheetml/2009/9/main" objectType="CheckBox" fmlaLink="BO235" lockText="1" noThreeD="1"/>
</file>

<file path=xl/ctrlProps/ctrlProp347.xml><?xml version="1.0" encoding="utf-8"?>
<formControlPr xmlns="http://schemas.microsoft.com/office/spreadsheetml/2009/9/main" objectType="CheckBox" fmlaLink="BQ235" lockText="1" noThreeD="1"/>
</file>

<file path=xl/ctrlProps/ctrlProp348.xml><?xml version="1.0" encoding="utf-8"?>
<formControlPr xmlns="http://schemas.microsoft.com/office/spreadsheetml/2009/9/main" objectType="CheckBox" fmlaLink="BR235" lockText="1" noThreeD="1"/>
</file>

<file path=xl/ctrlProps/ctrlProp349.xml><?xml version="1.0" encoding="utf-8"?>
<formControlPr xmlns="http://schemas.microsoft.com/office/spreadsheetml/2009/9/main" objectType="CheckBox" fmlaLink="BS235" lockText="1" noThreeD="1"/>
</file>

<file path=xl/ctrlProps/ctrlProp35.xml><?xml version="1.0" encoding="utf-8"?>
<formControlPr xmlns="http://schemas.microsoft.com/office/spreadsheetml/2009/9/main" objectType="CheckBox" fmlaLink="BR144" lockText="1" noThreeD="1"/>
</file>

<file path=xl/ctrlProps/ctrlProp350.xml><?xml version="1.0" encoding="utf-8"?>
<formControlPr xmlns="http://schemas.microsoft.com/office/spreadsheetml/2009/9/main" objectType="CheckBox" fmlaLink="BT235" lockText="1" noThreeD="1"/>
</file>

<file path=xl/ctrlProps/ctrlProp351.xml><?xml version="1.0" encoding="utf-8"?>
<formControlPr xmlns="http://schemas.microsoft.com/office/spreadsheetml/2009/9/main" objectType="CheckBox" fmlaLink="BM237" lockText="1" noThreeD="1"/>
</file>

<file path=xl/ctrlProps/ctrlProp352.xml><?xml version="1.0" encoding="utf-8"?>
<formControlPr xmlns="http://schemas.microsoft.com/office/spreadsheetml/2009/9/main" objectType="CheckBox" fmlaLink="BO237" lockText="1" noThreeD="1"/>
</file>

<file path=xl/ctrlProps/ctrlProp353.xml><?xml version="1.0" encoding="utf-8"?>
<formControlPr xmlns="http://schemas.microsoft.com/office/spreadsheetml/2009/9/main" objectType="CheckBox" fmlaLink="BP237" lockText="1" noThreeD="1"/>
</file>

<file path=xl/ctrlProps/ctrlProp354.xml><?xml version="1.0" encoding="utf-8"?>
<formControlPr xmlns="http://schemas.microsoft.com/office/spreadsheetml/2009/9/main" objectType="CheckBox" fmlaLink="BQ237" lockText="1" noThreeD="1"/>
</file>

<file path=xl/ctrlProps/ctrlProp355.xml><?xml version="1.0" encoding="utf-8"?>
<formControlPr xmlns="http://schemas.microsoft.com/office/spreadsheetml/2009/9/main" objectType="CheckBox" fmlaLink="BS237" lockText="1" noThreeD="1"/>
</file>

<file path=xl/ctrlProps/ctrlProp356.xml><?xml version="1.0" encoding="utf-8"?>
<formControlPr xmlns="http://schemas.microsoft.com/office/spreadsheetml/2009/9/main" objectType="CheckBox" fmlaLink="BM239" lockText="1" noThreeD="1"/>
</file>

<file path=xl/ctrlProps/ctrlProp357.xml><?xml version="1.0" encoding="utf-8"?>
<formControlPr xmlns="http://schemas.microsoft.com/office/spreadsheetml/2009/9/main" objectType="CheckBox" fmlaLink="BO239" lockText="1" noThreeD="1"/>
</file>

<file path=xl/ctrlProps/ctrlProp358.xml><?xml version="1.0" encoding="utf-8"?>
<formControlPr xmlns="http://schemas.microsoft.com/office/spreadsheetml/2009/9/main" objectType="CheckBox" fmlaLink="BP239" lockText="1" noThreeD="1"/>
</file>

<file path=xl/ctrlProps/ctrlProp359.xml><?xml version="1.0" encoding="utf-8"?>
<formControlPr xmlns="http://schemas.microsoft.com/office/spreadsheetml/2009/9/main" objectType="CheckBox" fmlaLink="BQ239" lockText="1" noThreeD="1"/>
</file>

<file path=xl/ctrlProps/ctrlProp36.xml><?xml version="1.0" encoding="utf-8"?>
<formControlPr xmlns="http://schemas.microsoft.com/office/spreadsheetml/2009/9/main" objectType="CheckBox" fmlaLink="BS144" lockText="1" noThreeD="1"/>
</file>

<file path=xl/ctrlProps/ctrlProp360.xml><?xml version="1.0" encoding="utf-8"?>
<formControlPr xmlns="http://schemas.microsoft.com/office/spreadsheetml/2009/9/main" objectType="CheckBox" fmlaLink="BS239" lockText="1" noThreeD="1"/>
</file>

<file path=xl/ctrlProps/ctrlProp361.xml><?xml version="1.0" encoding="utf-8"?>
<formControlPr xmlns="http://schemas.microsoft.com/office/spreadsheetml/2009/9/main" objectType="CheckBox" fmlaLink="BM241" lockText="1" noThreeD="1"/>
</file>

<file path=xl/ctrlProps/ctrlProp362.xml><?xml version="1.0" encoding="utf-8"?>
<formControlPr xmlns="http://schemas.microsoft.com/office/spreadsheetml/2009/9/main" objectType="CheckBox" fmlaLink="BN241" lockText="1" noThreeD="1"/>
</file>

<file path=xl/ctrlProps/ctrlProp363.xml><?xml version="1.0" encoding="utf-8"?>
<formControlPr xmlns="http://schemas.microsoft.com/office/spreadsheetml/2009/9/main" objectType="CheckBox" fmlaLink="BO241" lockText="1" noThreeD="1"/>
</file>

<file path=xl/ctrlProps/ctrlProp364.xml><?xml version="1.0" encoding="utf-8"?>
<formControlPr xmlns="http://schemas.microsoft.com/office/spreadsheetml/2009/9/main" objectType="CheckBox" fmlaLink="BQ241" lockText="1" noThreeD="1"/>
</file>

<file path=xl/ctrlProps/ctrlProp365.xml><?xml version="1.0" encoding="utf-8"?>
<formControlPr xmlns="http://schemas.microsoft.com/office/spreadsheetml/2009/9/main" objectType="CheckBox" fmlaLink="BS241" lockText="1" noThreeD="1"/>
</file>

<file path=xl/ctrlProps/ctrlProp366.xml><?xml version="1.0" encoding="utf-8"?>
<formControlPr xmlns="http://schemas.microsoft.com/office/spreadsheetml/2009/9/main" objectType="CheckBox" fmlaLink="BM243" lockText="1" noThreeD="1"/>
</file>

<file path=xl/ctrlProps/ctrlProp367.xml><?xml version="1.0" encoding="utf-8"?>
<formControlPr xmlns="http://schemas.microsoft.com/office/spreadsheetml/2009/9/main" objectType="CheckBox" fmlaLink="BN243" lockText="1" noThreeD="1"/>
</file>

<file path=xl/ctrlProps/ctrlProp368.xml><?xml version="1.0" encoding="utf-8"?>
<formControlPr xmlns="http://schemas.microsoft.com/office/spreadsheetml/2009/9/main" objectType="CheckBox" fmlaLink="BO243" lockText="1" noThreeD="1"/>
</file>

<file path=xl/ctrlProps/ctrlProp369.xml><?xml version="1.0" encoding="utf-8"?>
<formControlPr xmlns="http://schemas.microsoft.com/office/spreadsheetml/2009/9/main" objectType="CheckBox" fmlaLink="BP243" lockText="1" noThreeD="1"/>
</file>

<file path=xl/ctrlProps/ctrlProp37.xml><?xml version="1.0" encoding="utf-8"?>
<formControlPr xmlns="http://schemas.microsoft.com/office/spreadsheetml/2009/9/main" objectType="CheckBox" fmlaLink="BT144" lockText="1" noThreeD="1"/>
</file>

<file path=xl/ctrlProps/ctrlProp370.xml><?xml version="1.0" encoding="utf-8"?>
<formControlPr xmlns="http://schemas.microsoft.com/office/spreadsheetml/2009/9/main" objectType="CheckBox" fmlaLink="BQ243" lockText="1" noThreeD="1"/>
</file>

<file path=xl/ctrlProps/ctrlProp371.xml><?xml version="1.0" encoding="utf-8"?>
<formControlPr xmlns="http://schemas.microsoft.com/office/spreadsheetml/2009/9/main" objectType="CheckBox" fmlaLink="BR243" lockText="1" noThreeD="1"/>
</file>

<file path=xl/ctrlProps/ctrlProp372.xml><?xml version="1.0" encoding="utf-8"?>
<formControlPr xmlns="http://schemas.microsoft.com/office/spreadsheetml/2009/9/main" objectType="CheckBox" fmlaLink="BS243" lockText="1" noThreeD="1"/>
</file>

<file path=xl/ctrlProps/ctrlProp373.xml><?xml version="1.0" encoding="utf-8"?>
<formControlPr xmlns="http://schemas.microsoft.com/office/spreadsheetml/2009/9/main" objectType="CheckBox" fmlaLink="BM245" lockText="1" noThreeD="1"/>
</file>

<file path=xl/ctrlProps/ctrlProp374.xml><?xml version="1.0" encoding="utf-8"?>
<formControlPr xmlns="http://schemas.microsoft.com/office/spreadsheetml/2009/9/main" objectType="CheckBox" fmlaLink="BO245" lockText="1" noThreeD="1"/>
</file>

<file path=xl/ctrlProps/ctrlProp375.xml><?xml version="1.0" encoding="utf-8"?>
<formControlPr xmlns="http://schemas.microsoft.com/office/spreadsheetml/2009/9/main" objectType="CheckBox" fmlaLink="BQ245" lockText="1" noThreeD="1"/>
</file>

<file path=xl/ctrlProps/ctrlProp376.xml><?xml version="1.0" encoding="utf-8"?>
<formControlPr xmlns="http://schemas.microsoft.com/office/spreadsheetml/2009/9/main" objectType="CheckBox" fmlaLink="BR245" lockText="1" noThreeD="1"/>
</file>

<file path=xl/ctrlProps/ctrlProp377.xml><?xml version="1.0" encoding="utf-8"?>
<formControlPr xmlns="http://schemas.microsoft.com/office/spreadsheetml/2009/9/main" objectType="CheckBox" fmlaLink="BS245" lockText="1" noThreeD="1"/>
</file>

<file path=xl/ctrlProps/ctrlProp378.xml><?xml version="1.0" encoding="utf-8"?>
<formControlPr xmlns="http://schemas.microsoft.com/office/spreadsheetml/2009/9/main" objectType="CheckBox" fmlaLink="BM247" lockText="1" noThreeD="1"/>
</file>

<file path=xl/ctrlProps/ctrlProp379.xml><?xml version="1.0" encoding="utf-8"?>
<formControlPr xmlns="http://schemas.microsoft.com/office/spreadsheetml/2009/9/main" objectType="CheckBox" fmlaLink="BO247" lockText="1" noThreeD="1"/>
</file>

<file path=xl/ctrlProps/ctrlProp38.xml><?xml version="1.0" encoding="utf-8"?>
<formControlPr xmlns="http://schemas.microsoft.com/office/spreadsheetml/2009/9/main" objectType="CheckBox" fmlaLink="BM146" lockText="1" noThreeD="1"/>
</file>

<file path=xl/ctrlProps/ctrlProp380.xml><?xml version="1.0" encoding="utf-8"?>
<formControlPr xmlns="http://schemas.microsoft.com/office/spreadsheetml/2009/9/main" objectType="CheckBox" fmlaLink="BQ247" lockText="1" noThreeD="1"/>
</file>

<file path=xl/ctrlProps/ctrlProp381.xml><?xml version="1.0" encoding="utf-8"?>
<formControlPr xmlns="http://schemas.microsoft.com/office/spreadsheetml/2009/9/main" objectType="CheckBox" fmlaLink="BS247" lockText="1" noThreeD="1"/>
</file>

<file path=xl/ctrlProps/ctrlProp382.xml><?xml version="1.0" encoding="utf-8"?>
<formControlPr xmlns="http://schemas.microsoft.com/office/spreadsheetml/2009/9/main" objectType="CheckBox" fmlaLink="BM249" lockText="1" noThreeD="1"/>
</file>

<file path=xl/ctrlProps/ctrlProp383.xml><?xml version="1.0" encoding="utf-8"?>
<formControlPr xmlns="http://schemas.microsoft.com/office/spreadsheetml/2009/9/main" objectType="CheckBox" fmlaLink="BO249" lockText="1" noThreeD="1"/>
</file>

<file path=xl/ctrlProps/ctrlProp384.xml><?xml version="1.0" encoding="utf-8"?>
<formControlPr xmlns="http://schemas.microsoft.com/office/spreadsheetml/2009/9/main" objectType="CheckBox" fmlaLink="BQ249" lockText="1" noThreeD="1"/>
</file>

<file path=xl/ctrlProps/ctrlProp385.xml><?xml version="1.0" encoding="utf-8"?>
<formControlPr xmlns="http://schemas.microsoft.com/office/spreadsheetml/2009/9/main" objectType="CheckBox" fmlaLink="BR249" lockText="1" noThreeD="1"/>
</file>

<file path=xl/ctrlProps/ctrlProp386.xml><?xml version="1.0" encoding="utf-8"?>
<formControlPr xmlns="http://schemas.microsoft.com/office/spreadsheetml/2009/9/main" objectType="CheckBox" fmlaLink="BS249" lockText="1" noThreeD="1"/>
</file>

<file path=xl/ctrlProps/ctrlProp387.xml><?xml version="1.0" encoding="utf-8"?>
<formControlPr xmlns="http://schemas.microsoft.com/office/spreadsheetml/2009/9/main" objectType="CheckBox" fmlaLink="BM251" lockText="1" noThreeD="1"/>
</file>

<file path=xl/ctrlProps/ctrlProp388.xml><?xml version="1.0" encoding="utf-8"?>
<formControlPr xmlns="http://schemas.microsoft.com/office/spreadsheetml/2009/9/main" objectType="CheckBox" fmlaLink="BO251" lockText="1" noThreeD="1"/>
</file>

<file path=xl/ctrlProps/ctrlProp389.xml><?xml version="1.0" encoding="utf-8"?>
<formControlPr xmlns="http://schemas.microsoft.com/office/spreadsheetml/2009/9/main" objectType="CheckBox" fmlaLink="BQ251" lockText="1" noThreeD="1"/>
</file>

<file path=xl/ctrlProps/ctrlProp39.xml><?xml version="1.0" encoding="utf-8"?>
<formControlPr xmlns="http://schemas.microsoft.com/office/spreadsheetml/2009/9/main" objectType="CheckBox" fmlaLink="BN146" lockText="1" noThreeD="1"/>
</file>

<file path=xl/ctrlProps/ctrlProp390.xml><?xml version="1.0" encoding="utf-8"?>
<formControlPr xmlns="http://schemas.microsoft.com/office/spreadsheetml/2009/9/main" objectType="CheckBox" fmlaLink="BS251" lockText="1" noThreeD="1"/>
</file>

<file path=xl/ctrlProps/ctrlProp391.xml><?xml version="1.0" encoding="utf-8"?>
<formControlPr xmlns="http://schemas.microsoft.com/office/spreadsheetml/2009/9/main" objectType="CheckBox" fmlaLink="BM253" lockText="1" noThreeD="1"/>
</file>

<file path=xl/ctrlProps/ctrlProp392.xml><?xml version="1.0" encoding="utf-8"?>
<formControlPr xmlns="http://schemas.microsoft.com/office/spreadsheetml/2009/9/main" objectType="CheckBox" fmlaLink="BO253" lockText="1" noThreeD="1"/>
</file>

<file path=xl/ctrlProps/ctrlProp393.xml><?xml version="1.0" encoding="utf-8"?>
<formControlPr xmlns="http://schemas.microsoft.com/office/spreadsheetml/2009/9/main" objectType="CheckBox" fmlaLink="BQ253" lockText="1" noThreeD="1"/>
</file>

<file path=xl/ctrlProps/ctrlProp394.xml><?xml version="1.0" encoding="utf-8"?>
<formControlPr xmlns="http://schemas.microsoft.com/office/spreadsheetml/2009/9/main" objectType="CheckBox" fmlaLink="BR253" lockText="1" noThreeD="1"/>
</file>

<file path=xl/ctrlProps/ctrlProp395.xml><?xml version="1.0" encoding="utf-8"?>
<formControlPr xmlns="http://schemas.microsoft.com/office/spreadsheetml/2009/9/main" objectType="CheckBox" fmlaLink="BS253" lockText="1" noThreeD="1"/>
</file>

<file path=xl/ctrlProps/ctrlProp396.xml><?xml version="1.0" encoding="utf-8"?>
<formControlPr xmlns="http://schemas.microsoft.com/office/spreadsheetml/2009/9/main" objectType="CheckBox" fmlaLink="BM255" lockText="1" noThreeD="1"/>
</file>

<file path=xl/ctrlProps/ctrlProp397.xml><?xml version="1.0" encoding="utf-8"?>
<formControlPr xmlns="http://schemas.microsoft.com/office/spreadsheetml/2009/9/main" objectType="CheckBox" fmlaLink="BO255" lockText="1" noThreeD="1"/>
</file>

<file path=xl/ctrlProps/ctrlProp398.xml><?xml version="1.0" encoding="utf-8"?>
<formControlPr xmlns="http://schemas.microsoft.com/office/spreadsheetml/2009/9/main" objectType="CheckBox" fmlaLink="BQ255" lockText="1" noThreeD="1"/>
</file>

<file path=xl/ctrlProps/ctrlProp399.xml><?xml version="1.0" encoding="utf-8"?>
<formControlPr xmlns="http://schemas.microsoft.com/office/spreadsheetml/2009/9/main" objectType="CheckBox" fmlaLink="BS255"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O146" lockText="1" noThreeD="1"/>
</file>

<file path=xl/ctrlProps/ctrlProp400.xml><?xml version="1.0" encoding="utf-8"?>
<formControlPr xmlns="http://schemas.microsoft.com/office/spreadsheetml/2009/9/main" objectType="CheckBox" fmlaLink="BM257" lockText="1" noThreeD="1"/>
</file>

<file path=xl/ctrlProps/ctrlProp401.xml><?xml version="1.0" encoding="utf-8"?>
<formControlPr xmlns="http://schemas.microsoft.com/office/spreadsheetml/2009/9/main" objectType="CheckBox" fmlaLink="BN257" lockText="1" noThreeD="1"/>
</file>

<file path=xl/ctrlProps/ctrlProp402.xml><?xml version="1.0" encoding="utf-8"?>
<formControlPr xmlns="http://schemas.microsoft.com/office/spreadsheetml/2009/9/main" objectType="CheckBox" fmlaLink="BO257" lockText="1" noThreeD="1"/>
</file>

<file path=xl/ctrlProps/ctrlProp403.xml><?xml version="1.0" encoding="utf-8"?>
<formControlPr xmlns="http://schemas.microsoft.com/office/spreadsheetml/2009/9/main" objectType="CheckBox" fmlaLink="BP257" lockText="1" noThreeD="1"/>
</file>

<file path=xl/ctrlProps/ctrlProp404.xml><?xml version="1.0" encoding="utf-8"?>
<formControlPr xmlns="http://schemas.microsoft.com/office/spreadsheetml/2009/9/main" objectType="CheckBox" fmlaLink="BQ257" lockText="1" noThreeD="1"/>
</file>

<file path=xl/ctrlProps/ctrlProp405.xml><?xml version="1.0" encoding="utf-8"?>
<formControlPr xmlns="http://schemas.microsoft.com/office/spreadsheetml/2009/9/main" objectType="CheckBox" fmlaLink="BS257" lockText="1" noThreeD="1"/>
</file>

<file path=xl/ctrlProps/ctrlProp406.xml><?xml version="1.0" encoding="utf-8"?>
<formControlPr xmlns="http://schemas.microsoft.com/office/spreadsheetml/2009/9/main" objectType="CheckBox" fmlaLink="BT257" lockText="1" noThreeD="1"/>
</file>

<file path=xl/ctrlProps/ctrlProp407.xml><?xml version="1.0" encoding="utf-8"?>
<formControlPr xmlns="http://schemas.microsoft.com/office/spreadsheetml/2009/9/main" objectType="CheckBox" fmlaLink="BM259" lockText="1" noThreeD="1"/>
</file>

<file path=xl/ctrlProps/ctrlProp408.xml><?xml version="1.0" encoding="utf-8"?>
<formControlPr xmlns="http://schemas.microsoft.com/office/spreadsheetml/2009/9/main" objectType="CheckBox" fmlaLink="BN259" lockText="1" noThreeD="1"/>
</file>

<file path=xl/ctrlProps/ctrlProp409.xml><?xml version="1.0" encoding="utf-8"?>
<formControlPr xmlns="http://schemas.microsoft.com/office/spreadsheetml/2009/9/main" objectType="CheckBox" fmlaLink="BO259" lockText="1" noThreeD="1"/>
</file>

<file path=xl/ctrlProps/ctrlProp41.xml><?xml version="1.0" encoding="utf-8"?>
<formControlPr xmlns="http://schemas.microsoft.com/office/spreadsheetml/2009/9/main" objectType="CheckBox" fmlaLink="BP146" lockText="1" noThreeD="1"/>
</file>

<file path=xl/ctrlProps/ctrlProp410.xml><?xml version="1.0" encoding="utf-8"?>
<formControlPr xmlns="http://schemas.microsoft.com/office/spreadsheetml/2009/9/main" objectType="CheckBox" fmlaLink="BP259" lockText="1" noThreeD="1"/>
</file>

<file path=xl/ctrlProps/ctrlProp411.xml><?xml version="1.0" encoding="utf-8"?>
<formControlPr xmlns="http://schemas.microsoft.com/office/spreadsheetml/2009/9/main" objectType="CheckBox" fmlaLink="BQ259" lockText="1" noThreeD="1"/>
</file>

<file path=xl/ctrlProps/ctrlProp412.xml><?xml version="1.0" encoding="utf-8"?>
<formControlPr xmlns="http://schemas.microsoft.com/office/spreadsheetml/2009/9/main" objectType="CheckBox" fmlaLink="BS259" lockText="1" noThreeD="1"/>
</file>

<file path=xl/ctrlProps/ctrlProp413.xml><?xml version="1.0" encoding="utf-8"?>
<formControlPr xmlns="http://schemas.microsoft.com/office/spreadsheetml/2009/9/main" objectType="CheckBox" fmlaLink="BM261" lockText="1" noThreeD="1"/>
</file>

<file path=xl/ctrlProps/ctrlProp414.xml><?xml version="1.0" encoding="utf-8"?>
<formControlPr xmlns="http://schemas.microsoft.com/office/spreadsheetml/2009/9/main" objectType="CheckBox" fmlaLink="BO261" lockText="1" noThreeD="1"/>
</file>

<file path=xl/ctrlProps/ctrlProp415.xml><?xml version="1.0" encoding="utf-8"?>
<formControlPr xmlns="http://schemas.microsoft.com/office/spreadsheetml/2009/9/main" objectType="CheckBox" fmlaLink="BP261" lockText="1" noThreeD="1"/>
</file>

<file path=xl/ctrlProps/ctrlProp416.xml><?xml version="1.0" encoding="utf-8"?>
<formControlPr xmlns="http://schemas.microsoft.com/office/spreadsheetml/2009/9/main" objectType="CheckBox" fmlaLink="BQ261" lockText="1" noThreeD="1"/>
</file>

<file path=xl/ctrlProps/ctrlProp417.xml><?xml version="1.0" encoding="utf-8"?>
<formControlPr xmlns="http://schemas.microsoft.com/office/spreadsheetml/2009/9/main" objectType="CheckBox" fmlaLink="BR261" lockText="1" noThreeD="1"/>
</file>

<file path=xl/ctrlProps/ctrlProp418.xml><?xml version="1.0" encoding="utf-8"?>
<formControlPr xmlns="http://schemas.microsoft.com/office/spreadsheetml/2009/9/main" objectType="CheckBox" fmlaLink="BS261" lockText="1" noThreeD="1"/>
</file>

<file path=xl/ctrlProps/ctrlProp419.xml><?xml version="1.0" encoding="utf-8"?>
<formControlPr xmlns="http://schemas.microsoft.com/office/spreadsheetml/2009/9/main" objectType="CheckBox" fmlaLink="BT261" lockText="1" noThreeD="1"/>
</file>

<file path=xl/ctrlProps/ctrlProp42.xml><?xml version="1.0" encoding="utf-8"?>
<formControlPr xmlns="http://schemas.microsoft.com/office/spreadsheetml/2009/9/main" objectType="CheckBox" fmlaLink="BQ146" lockText="1" noThreeD="1"/>
</file>

<file path=xl/ctrlProps/ctrlProp420.xml><?xml version="1.0" encoding="utf-8"?>
<formControlPr xmlns="http://schemas.microsoft.com/office/spreadsheetml/2009/9/main" objectType="CheckBox" fmlaLink="BM263" lockText="1" noThreeD="1"/>
</file>

<file path=xl/ctrlProps/ctrlProp421.xml><?xml version="1.0" encoding="utf-8"?>
<formControlPr xmlns="http://schemas.microsoft.com/office/spreadsheetml/2009/9/main" objectType="CheckBox" fmlaLink="BN263" lockText="1" noThreeD="1"/>
</file>

<file path=xl/ctrlProps/ctrlProp422.xml><?xml version="1.0" encoding="utf-8"?>
<formControlPr xmlns="http://schemas.microsoft.com/office/spreadsheetml/2009/9/main" objectType="CheckBox" fmlaLink="BO263" lockText="1" noThreeD="1"/>
</file>

<file path=xl/ctrlProps/ctrlProp423.xml><?xml version="1.0" encoding="utf-8"?>
<formControlPr xmlns="http://schemas.microsoft.com/office/spreadsheetml/2009/9/main" objectType="CheckBox" fmlaLink="BP263" lockText="1" noThreeD="1"/>
</file>

<file path=xl/ctrlProps/ctrlProp424.xml><?xml version="1.0" encoding="utf-8"?>
<formControlPr xmlns="http://schemas.microsoft.com/office/spreadsheetml/2009/9/main" objectType="CheckBox" fmlaLink="BQ263" lockText="1" noThreeD="1"/>
</file>

<file path=xl/ctrlProps/ctrlProp425.xml><?xml version="1.0" encoding="utf-8"?>
<formControlPr xmlns="http://schemas.microsoft.com/office/spreadsheetml/2009/9/main" objectType="CheckBox" fmlaLink="BS263" lockText="1" noThreeD="1"/>
</file>

<file path=xl/ctrlProps/ctrlProp426.xml><?xml version="1.0" encoding="utf-8"?>
<formControlPr xmlns="http://schemas.microsoft.com/office/spreadsheetml/2009/9/main" objectType="CheckBox" fmlaLink="BM265" lockText="1" noThreeD="1"/>
</file>

<file path=xl/ctrlProps/ctrlProp427.xml><?xml version="1.0" encoding="utf-8"?>
<formControlPr xmlns="http://schemas.microsoft.com/office/spreadsheetml/2009/9/main" objectType="CheckBox" fmlaLink="BN265" lockText="1" noThreeD="1"/>
</file>

<file path=xl/ctrlProps/ctrlProp428.xml><?xml version="1.0" encoding="utf-8"?>
<formControlPr xmlns="http://schemas.microsoft.com/office/spreadsheetml/2009/9/main" objectType="CheckBox" fmlaLink="BO265" lockText="1" noThreeD="1"/>
</file>

<file path=xl/ctrlProps/ctrlProp429.xml><?xml version="1.0" encoding="utf-8"?>
<formControlPr xmlns="http://schemas.microsoft.com/office/spreadsheetml/2009/9/main" objectType="CheckBox" fmlaLink="BQ265" lockText="1" noThreeD="1"/>
</file>

<file path=xl/ctrlProps/ctrlProp43.xml><?xml version="1.0" encoding="utf-8"?>
<formControlPr xmlns="http://schemas.microsoft.com/office/spreadsheetml/2009/9/main" objectType="CheckBox" fmlaLink="BR146" lockText="1" noThreeD="1"/>
</file>

<file path=xl/ctrlProps/ctrlProp430.xml><?xml version="1.0" encoding="utf-8"?>
<formControlPr xmlns="http://schemas.microsoft.com/office/spreadsheetml/2009/9/main" objectType="CheckBox" fmlaLink="BS265" lockText="1" noThreeD="1"/>
</file>

<file path=xl/ctrlProps/ctrlProp431.xml><?xml version="1.0" encoding="utf-8"?>
<formControlPr xmlns="http://schemas.microsoft.com/office/spreadsheetml/2009/9/main" objectType="CheckBox" fmlaLink="BM267" lockText="1" noThreeD="1"/>
</file>

<file path=xl/ctrlProps/ctrlProp432.xml><?xml version="1.0" encoding="utf-8"?>
<formControlPr xmlns="http://schemas.microsoft.com/office/spreadsheetml/2009/9/main" objectType="CheckBox" fmlaLink="BO267" lockText="1" noThreeD="1"/>
</file>

<file path=xl/ctrlProps/ctrlProp433.xml><?xml version="1.0" encoding="utf-8"?>
<formControlPr xmlns="http://schemas.microsoft.com/office/spreadsheetml/2009/9/main" objectType="CheckBox" fmlaLink="BP267" lockText="1" noThreeD="1"/>
</file>

<file path=xl/ctrlProps/ctrlProp434.xml><?xml version="1.0" encoding="utf-8"?>
<formControlPr xmlns="http://schemas.microsoft.com/office/spreadsheetml/2009/9/main" objectType="CheckBox" fmlaLink="BQ267" lockText="1" noThreeD="1"/>
</file>

<file path=xl/ctrlProps/ctrlProp435.xml><?xml version="1.0" encoding="utf-8"?>
<formControlPr xmlns="http://schemas.microsoft.com/office/spreadsheetml/2009/9/main" objectType="CheckBox" fmlaLink="BS267" lockText="1" noThreeD="1"/>
</file>

<file path=xl/ctrlProps/ctrlProp436.xml><?xml version="1.0" encoding="utf-8"?>
<formControlPr xmlns="http://schemas.microsoft.com/office/spreadsheetml/2009/9/main" objectType="CheckBox" fmlaLink="BM269" lockText="1" noThreeD="1"/>
</file>

<file path=xl/ctrlProps/ctrlProp437.xml><?xml version="1.0" encoding="utf-8"?>
<formControlPr xmlns="http://schemas.microsoft.com/office/spreadsheetml/2009/9/main" objectType="CheckBox" fmlaLink="BN269" lockText="1" noThreeD="1"/>
</file>

<file path=xl/ctrlProps/ctrlProp438.xml><?xml version="1.0" encoding="utf-8"?>
<formControlPr xmlns="http://schemas.microsoft.com/office/spreadsheetml/2009/9/main" objectType="CheckBox" fmlaLink="BO269" lockText="1" noThreeD="1"/>
</file>

<file path=xl/ctrlProps/ctrlProp439.xml><?xml version="1.0" encoding="utf-8"?>
<formControlPr xmlns="http://schemas.microsoft.com/office/spreadsheetml/2009/9/main" objectType="CheckBox" fmlaLink="BQ269" lockText="1" noThreeD="1"/>
</file>

<file path=xl/ctrlProps/ctrlProp44.xml><?xml version="1.0" encoding="utf-8"?>
<formControlPr xmlns="http://schemas.microsoft.com/office/spreadsheetml/2009/9/main" objectType="CheckBox" fmlaLink="BS146" lockText="1" noThreeD="1"/>
</file>

<file path=xl/ctrlProps/ctrlProp440.xml><?xml version="1.0" encoding="utf-8"?>
<formControlPr xmlns="http://schemas.microsoft.com/office/spreadsheetml/2009/9/main" objectType="CheckBox" fmlaLink="BS269" lockText="1" noThreeD="1"/>
</file>

<file path=xl/ctrlProps/ctrlProp441.xml><?xml version="1.0" encoding="utf-8"?>
<formControlPr xmlns="http://schemas.microsoft.com/office/spreadsheetml/2009/9/main" objectType="CheckBox" fmlaLink="BM271" lockText="1" noThreeD="1"/>
</file>

<file path=xl/ctrlProps/ctrlProp442.xml><?xml version="1.0" encoding="utf-8"?>
<formControlPr xmlns="http://schemas.microsoft.com/office/spreadsheetml/2009/9/main" objectType="CheckBox" fmlaLink="BO271" lockText="1" noThreeD="1"/>
</file>

<file path=xl/ctrlProps/ctrlProp443.xml><?xml version="1.0" encoding="utf-8"?>
<formControlPr xmlns="http://schemas.microsoft.com/office/spreadsheetml/2009/9/main" objectType="CheckBox" fmlaLink="BP271" lockText="1" noThreeD="1"/>
</file>

<file path=xl/ctrlProps/ctrlProp444.xml><?xml version="1.0" encoding="utf-8"?>
<formControlPr xmlns="http://schemas.microsoft.com/office/spreadsheetml/2009/9/main" objectType="CheckBox" fmlaLink="BQ271" lockText="1" noThreeD="1"/>
</file>

<file path=xl/ctrlProps/ctrlProp445.xml><?xml version="1.0" encoding="utf-8"?>
<formControlPr xmlns="http://schemas.microsoft.com/office/spreadsheetml/2009/9/main" objectType="CheckBox" fmlaLink="BR271" lockText="1" noThreeD="1"/>
</file>

<file path=xl/ctrlProps/ctrlProp446.xml><?xml version="1.0" encoding="utf-8"?>
<formControlPr xmlns="http://schemas.microsoft.com/office/spreadsheetml/2009/9/main" objectType="CheckBox" fmlaLink="BS271" lockText="1" noThreeD="1"/>
</file>

<file path=xl/ctrlProps/ctrlProp447.xml><?xml version="1.0" encoding="utf-8"?>
<formControlPr xmlns="http://schemas.microsoft.com/office/spreadsheetml/2009/9/main" objectType="CheckBox" fmlaLink="BM273" lockText="1" noThreeD="1"/>
</file>

<file path=xl/ctrlProps/ctrlProp448.xml><?xml version="1.0" encoding="utf-8"?>
<formControlPr xmlns="http://schemas.microsoft.com/office/spreadsheetml/2009/9/main" objectType="CheckBox" fmlaLink="BN273" lockText="1" noThreeD="1"/>
</file>

<file path=xl/ctrlProps/ctrlProp449.xml><?xml version="1.0" encoding="utf-8"?>
<formControlPr xmlns="http://schemas.microsoft.com/office/spreadsheetml/2009/9/main" objectType="CheckBox" fmlaLink="BO273" lockText="1" noThreeD="1"/>
</file>

<file path=xl/ctrlProps/ctrlProp45.xml><?xml version="1.0" encoding="utf-8"?>
<formControlPr xmlns="http://schemas.microsoft.com/office/spreadsheetml/2009/9/main" objectType="CheckBox" fmlaLink="BT146" lockText="1" noThreeD="1"/>
</file>

<file path=xl/ctrlProps/ctrlProp450.xml><?xml version="1.0" encoding="utf-8"?>
<formControlPr xmlns="http://schemas.microsoft.com/office/spreadsheetml/2009/9/main" objectType="CheckBox" fmlaLink="BQ273" lockText="1" noThreeD="1"/>
</file>

<file path=xl/ctrlProps/ctrlProp451.xml><?xml version="1.0" encoding="utf-8"?>
<formControlPr xmlns="http://schemas.microsoft.com/office/spreadsheetml/2009/9/main" objectType="CheckBox" fmlaLink="BS273" lockText="1" noThreeD="1"/>
</file>

<file path=xl/ctrlProps/ctrlProp452.xml><?xml version="1.0" encoding="utf-8"?>
<formControlPr xmlns="http://schemas.microsoft.com/office/spreadsheetml/2009/9/main" objectType="CheckBox" fmlaLink="BT273" lockText="1" noThreeD="1"/>
</file>

<file path=xl/ctrlProps/ctrlProp453.xml><?xml version="1.0" encoding="utf-8"?>
<formControlPr xmlns="http://schemas.microsoft.com/office/spreadsheetml/2009/9/main" objectType="CheckBox" fmlaLink="BM275" lockText="1" noThreeD="1"/>
</file>

<file path=xl/ctrlProps/ctrlProp454.xml><?xml version="1.0" encoding="utf-8"?>
<formControlPr xmlns="http://schemas.microsoft.com/office/spreadsheetml/2009/9/main" objectType="CheckBox" fmlaLink="BO275" lockText="1" noThreeD="1"/>
</file>

<file path=xl/ctrlProps/ctrlProp455.xml><?xml version="1.0" encoding="utf-8"?>
<formControlPr xmlns="http://schemas.microsoft.com/office/spreadsheetml/2009/9/main" objectType="CheckBox" fmlaLink="BQ275" lockText="1" noThreeD="1"/>
</file>

<file path=xl/ctrlProps/ctrlProp456.xml><?xml version="1.0" encoding="utf-8"?>
<formControlPr xmlns="http://schemas.microsoft.com/office/spreadsheetml/2009/9/main" objectType="CheckBox" fmlaLink="BS275" lockText="1" noThreeD="1"/>
</file>

<file path=xl/ctrlProps/ctrlProp457.xml><?xml version="1.0" encoding="utf-8"?>
<formControlPr xmlns="http://schemas.microsoft.com/office/spreadsheetml/2009/9/main" objectType="CheckBox" fmlaLink="BM277" lockText="1" noThreeD="1"/>
</file>

<file path=xl/ctrlProps/ctrlProp458.xml><?xml version="1.0" encoding="utf-8"?>
<formControlPr xmlns="http://schemas.microsoft.com/office/spreadsheetml/2009/9/main" objectType="CheckBox" fmlaLink="BN277" lockText="1" noThreeD="1"/>
</file>

<file path=xl/ctrlProps/ctrlProp459.xml><?xml version="1.0" encoding="utf-8"?>
<formControlPr xmlns="http://schemas.microsoft.com/office/spreadsheetml/2009/9/main" objectType="CheckBox" fmlaLink="BO277" lockText="1" noThreeD="1"/>
</file>

<file path=xl/ctrlProps/ctrlProp46.xml><?xml version="1.0" encoding="utf-8"?>
<formControlPr xmlns="http://schemas.microsoft.com/office/spreadsheetml/2009/9/main" objectType="CheckBox" fmlaLink="BM148" lockText="1" noThreeD="1"/>
</file>

<file path=xl/ctrlProps/ctrlProp460.xml><?xml version="1.0" encoding="utf-8"?>
<formControlPr xmlns="http://schemas.microsoft.com/office/spreadsheetml/2009/9/main" objectType="CheckBox" fmlaLink="BQ277" lockText="1" noThreeD="1"/>
</file>

<file path=xl/ctrlProps/ctrlProp461.xml><?xml version="1.0" encoding="utf-8"?>
<formControlPr xmlns="http://schemas.microsoft.com/office/spreadsheetml/2009/9/main" objectType="CheckBox" fmlaLink="BS277" lockText="1" noThreeD="1"/>
</file>

<file path=xl/ctrlProps/ctrlProp462.xml><?xml version="1.0" encoding="utf-8"?>
<formControlPr xmlns="http://schemas.microsoft.com/office/spreadsheetml/2009/9/main" objectType="CheckBox" fmlaLink="BM279" lockText="1" noThreeD="1"/>
</file>

<file path=xl/ctrlProps/ctrlProp463.xml><?xml version="1.0" encoding="utf-8"?>
<formControlPr xmlns="http://schemas.microsoft.com/office/spreadsheetml/2009/9/main" objectType="CheckBox" fmlaLink="BO279" lockText="1" noThreeD="1"/>
</file>

<file path=xl/ctrlProps/ctrlProp464.xml><?xml version="1.0" encoding="utf-8"?>
<formControlPr xmlns="http://schemas.microsoft.com/office/spreadsheetml/2009/9/main" objectType="CheckBox" fmlaLink="BQ279" lockText="1" noThreeD="1"/>
</file>

<file path=xl/ctrlProps/ctrlProp465.xml><?xml version="1.0" encoding="utf-8"?>
<formControlPr xmlns="http://schemas.microsoft.com/office/spreadsheetml/2009/9/main" objectType="CheckBox" fmlaLink="BR279" lockText="1" noThreeD="1"/>
</file>

<file path=xl/ctrlProps/ctrlProp466.xml><?xml version="1.0" encoding="utf-8"?>
<formControlPr xmlns="http://schemas.microsoft.com/office/spreadsheetml/2009/9/main" objectType="CheckBox" fmlaLink="BS279" lockText="1" noThreeD="1"/>
</file>

<file path=xl/ctrlProps/ctrlProp467.xml><?xml version="1.0" encoding="utf-8"?>
<formControlPr xmlns="http://schemas.microsoft.com/office/spreadsheetml/2009/9/main" objectType="CheckBox" fmlaLink="BM281" lockText="1" noThreeD="1"/>
</file>

<file path=xl/ctrlProps/ctrlProp468.xml><?xml version="1.0" encoding="utf-8"?>
<formControlPr xmlns="http://schemas.microsoft.com/office/spreadsheetml/2009/9/main" objectType="CheckBox" fmlaLink="BO281" lockText="1" noThreeD="1"/>
</file>

<file path=xl/ctrlProps/ctrlProp469.xml><?xml version="1.0" encoding="utf-8"?>
<formControlPr xmlns="http://schemas.microsoft.com/office/spreadsheetml/2009/9/main" objectType="CheckBox" fmlaLink="BQ281" lockText="1" noThreeD="1"/>
</file>

<file path=xl/ctrlProps/ctrlProp47.xml><?xml version="1.0" encoding="utf-8"?>
<formControlPr xmlns="http://schemas.microsoft.com/office/spreadsheetml/2009/9/main" objectType="CheckBox" fmlaLink="BN148" lockText="1" noThreeD="1"/>
</file>

<file path=xl/ctrlProps/ctrlProp470.xml><?xml version="1.0" encoding="utf-8"?>
<formControlPr xmlns="http://schemas.microsoft.com/office/spreadsheetml/2009/9/main" objectType="CheckBox" fmlaLink="BR281" lockText="1" noThreeD="1"/>
</file>

<file path=xl/ctrlProps/ctrlProp471.xml><?xml version="1.0" encoding="utf-8"?>
<formControlPr xmlns="http://schemas.microsoft.com/office/spreadsheetml/2009/9/main" objectType="CheckBox" fmlaLink="BS281" lockText="1" noThreeD="1"/>
</file>

<file path=xl/ctrlProps/ctrlProp472.xml><?xml version="1.0" encoding="utf-8"?>
<formControlPr xmlns="http://schemas.microsoft.com/office/spreadsheetml/2009/9/main" objectType="CheckBox" fmlaLink="BM283" lockText="1" noThreeD="1"/>
</file>

<file path=xl/ctrlProps/ctrlProp473.xml><?xml version="1.0" encoding="utf-8"?>
<formControlPr xmlns="http://schemas.microsoft.com/office/spreadsheetml/2009/9/main" objectType="CheckBox" fmlaLink="BN283" lockText="1" noThreeD="1"/>
</file>

<file path=xl/ctrlProps/ctrlProp474.xml><?xml version="1.0" encoding="utf-8"?>
<formControlPr xmlns="http://schemas.microsoft.com/office/spreadsheetml/2009/9/main" objectType="CheckBox" fmlaLink="BO283" lockText="1" noThreeD="1"/>
</file>

<file path=xl/ctrlProps/ctrlProp475.xml><?xml version="1.0" encoding="utf-8"?>
<formControlPr xmlns="http://schemas.microsoft.com/office/spreadsheetml/2009/9/main" objectType="CheckBox" fmlaLink="BQ283" lockText="1" noThreeD="1"/>
</file>

<file path=xl/ctrlProps/ctrlProp476.xml><?xml version="1.0" encoding="utf-8"?>
<formControlPr xmlns="http://schemas.microsoft.com/office/spreadsheetml/2009/9/main" objectType="CheckBox" fmlaLink="BR283" lockText="1" noThreeD="1"/>
</file>

<file path=xl/ctrlProps/ctrlProp477.xml><?xml version="1.0" encoding="utf-8"?>
<formControlPr xmlns="http://schemas.microsoft.com/office/spreadsheetml/2009/9/main" objectType="CheckBox" fmlaLink="BS283" lockText="1" noThreeD="1"/>
</file>

<file path=xl/ctrlProps/ctrlProp478.xml><?xml version="1.0" encoding="utf-8"?>
<formControlPr xmlns="http://schemas.microsoft.com/office/spreadsheetml/2009/9/main" objectType="CheckBox" fmlaLink="BT283" lockText="1" noThreeD="1"/>
</file>

<file path=xl/ctrlProps/ctrlProp479.xml><?xml version="1.0" encoding="utf-8"?>
<formControlPr xmlns="http://schemas.microsoft.com/office/spreadsheetml/2009/9/main" objectType="CheckBox" fmlaLink="BM285" lockText="1" noThreeD="1"/>
</file>

<file path=xl/ctrlProps/ctrlProp48.xml><?xml version="1.0" encoding="utf-8"?>
<formControlPr xmlns="http://schemas.microsoft.com/office/spreadsheetml/2009/9/main" objectType="CheckBox" fmlaLink="BO148" lockText="1" noThreeD="1"/>
</file>

<file path=xl/ctrlProps/ctrlProp480.xml><?xml version="1.0" encoding="utf-8"?>
<formControlPr xmlns="http://schemas.microsoft.com/office/spreadsheetml/2009/9/main" objectType="CheckBox" fmlaLink="BO285" lockText="1" noThreeD="1"/>
</file>

<file path=xl/ctrlProps/ctrlProp481.xml><?xml version="1.0" encoding="utf-8"?>
<formControlPr xmlns="http://schemas.microsoft.com/office/spreadsheetml/2009/9/main" objectType="CheckBox" fmlaLink="BP285" lockText="1" noThreeD="1"/>
</file>

<file path=xl/ctrlProps/ctrlProp482.xml><?xml version="1.0" encoding="utf-8"?>
<formControlPr xmlns="http://schemas.microsoft.com/office/spreadsheetml/2009/9/main" objectType="CheckBox" fmlaLink="BQ285" lockText="1" noThreeD="1"/>
</file>

<file path=xl/ctrlProps/ctrlProp483.xml><?xml version="1.0" encoding="utf-8"?>
<formControlPr xmlns="http://schemas.microsoft.com/office/spreadsheetml/2009/9/main" objectType="CheckBox" fmlaLink="BS285" lockText="1" noThreeD="1"/>
</file>

<file path=xl/ctrlProps/ctrlProp484.xml><?xml version="1.0" encoding="utf-8"?>
<formControlPr xmlns="http://schemas.microsoft.com/office/spreadsheetml/2009/9/main" objectType="CheckBox" fmlaLink="BT285" lockText="1" noThreeD="1"/>
</file>

<file path=xl/ctrlProps/ctrlProp485.xml><?xml version="1.0" encoding="utf-8"?>
<formControlPr xmlns="http://schemas.microsoft.com/office/spreadsheetml/2009/9/main" objectType="CheckBox" fmlaLink="BM287" lockText="1" noThreeD="1"/>
</file>

<file path=xl/ctrlProps/ctrlProp486.xml><?xml version="1.0" encoding="utf-8"?>
<formControlPr xmlns="http://schemas.microsoft.com/office/spreadsheetml/2009/9/main" objectType="CheckBox" fmlaLink="BN287" lockText="1" noThreeD="1"/>
</file>

<file path=xl/ctrlProps/ctrlProp487.xml><?xml version="1.0" encoding="utf-8"?>
<formControlPr xmlns="http://schemas.microsoft.com/office/spreadsheetml/2009/9/main" objectType="CheckBox" fmlaLink="BO287" lockText="1" noThreeD="1"/>
</file>

<file path=xl/ctrlProps/ctrlProp488.xml><?xml version="1.0" encoding="utf-8"?>
<formControlPr xmlns="http://schemas.microsoft.com/office/spreadsheetml/2009/9/main" objectType="CheckBox" fmlaLink="BP287" lockText="1" noThreeD="1"/>
</file>

<file path=xl/ctrlProps/ctrlProp489.xml><?xml version="1.0" encoding="utf-8"?>
<formControlPr xmlns="http://schemas.microsoft.com/office/spreadsheetml/2009/9/main" objectType="CheckBox" fmlaLink="BQ287" lockText="1" noThreeD="1"/>
</file>

<file path=xl/ctrlProps/ctrlProp49.xml><?xml version="1.0" encoding="utf-8"?>
<formControlPr xmlns="http://schemas.microsoft.com/office/spreadsheetml/2009/9/main" objectType="CheckBox" fmlaLink="BP148" lockText="1" noThreeD="1"/>
</file>

<file path=xl/ctrlProps/ctrlProp490.xml><?xml version="1.0" encoding="utf-8"?>
<formControlPr xmlns="http://schemas.microsoft.com/office/spreadsheetml/2009/9/main" objectType="CheckBox" fmlaLink="BS287" lockText="1" noThreeD="1"/>
</file>

<file path=xl/ctrlProps/ctrlProp491.xml><?xml version="1.0" encoding="utf-8"?>
<formControlPr xmlns="http://schemas.microsoft.com/office/spreadsheetml/2009/9/main" objectType="CheckBox" fmlaLink="BM289" lockText="1" noThreeD="1"/>
</file>

<file path=xl/ctrlProps/ctrlProp492.xml><?xml version="1.0" encoding="utf-8"?>
<formControlPr xmlns="http://schemas.microsoft.com/office/spreadsheetml/2009/9/main" objectType="CheckBox" fmlaLink="BN289" lockText="1" noThreeD="1"/>
</file>

<file path=xl/ctrlProps/ctrlProp493.xml><?xml version="1.0" encoding="utf-8"?>
<formControlPr xmlns="http://schemas.microsoft.com/office/spreadsheetml/2009/9/main" objectType="CheckBox" fmlaLink="BO289" lockText="1" noThreeD="1"/>
</file>

<file path=xl/ctrlProps/ctrlProp494.xml><?xml version="1.0" encoding="utf-8"?>
<formControlPr xmlns="http://schemas.microsoft.com/office/spreadsheetml/2009/9/main" objectType="CheckBox" fmlaLink="BQ289" lockText="1" noThreeD="1"/>
</file>

<file path=xl/ctrlProps/ctrlProp495.xml><?xml version="1.0" encoding="utf-8"?>
<formControlPr xmlns="http://schemas.microsoft.com/office/spreadsheetml/2009/9/main" objectType="CheckBox" fmlaLink="BS289" lockText="1" noThreeD="1"/>
</file>

<file path=xl/ctrlProps/ctrlProp496.xml><?xml version="1.0" encoding="utf-8"?>
<formControlPr xmlns="http://schemas.microsoft.com/office/spreadsheetml/2009/9/main" objectType="CheckBox" fmlaLink="BM291" lockText="1" noThreeD="1"/>
</file>

<file path=xl/ctrlProps/ctrlProp497.xml><?xml version="1.0" encoding="utf-8"?>
<formControlPr xmlns="http://schemas.microsoft.com/office/spreadsheetml/2009/9/main" objectType="CheckBox" fmlaLink="BO291" lockText="1" noThreeD="1"/>
</file>

<file path=xl/ctrlProps/ctrlProp498.xml><?xml version="1.0" encoding="utf-8"?>
<formControlPr xmlns="http://schemas.microsoft.com/office/spreadsheetml/2009/9/main" objectType="CheckBox" fmlaLink="BQ291" lockText="1" noThreeD="1"/>
</file>

<file path=xl/ctrlProps/ctrlProp499.xml><?xml version="1.0" encoding="utf-8"?>
<formControlPr xmlns="http://schemas.microsoft.com/office/spreadsheetml/2009/9/main" objectType="CheckBox" fmlaLink="BS29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BQ148" lockText="1" noThreeD="1"/>
</file>

<file path=xl/ctrlProps/ctrlProp500.xml><?xml version="1.0" encoding="utf-8"?>
<formControlPr xmlns="http://schemas.microsoft.com/office/spreadsheetml/2009/9/main" objectType="CheckBox" fmlaLink="BT291" lockText="1" noThreeD="1"/>
</file>

<file path=xl/ctrlProps/ctrlProp501.xml><?xml version="1.0" encoding="utf-8"?>
<formControlPr xmlns="http://schemas.microsoft.com/office/spreadsheetml/2009/9/main" objectType="CheckBox" fmlaLink="BM293" lockText="1" noThreeD="1"/>
</file>

<file path=xl/ctrlProps/ctrlProp502.xml><?xml version="1.0" encoding="utf-8"?>
<formControlPr xmlns="http://schemas.microsoft.com/office/spreadsheetml/2009/9/main" objectType="CheckBox" fmlaLink="BN293" lockText="1" noThreeD="1"/>
</file>

<file path=xl/ctrlProps/ctrlProp503.xml><?xml version="1.0" encoding="utf-8"?>
<formControlPr xmlns="http://schemas.microsoft.com/office/spreadsheetml/2009/9/main" objectType="CheckBox" fmlaLink="BO293" lockText="1" noThreeD="1"/>
</file>

<file path=xl/ctrlProps/ctrlProp504.xml><?xml version="1.0" encoding="utf-8"?>
<formControlPr xmlns="http://schemas.microsoft.com/office/spreadsheetml/2009/9/main" objectType="CheckBox" fmlaLink="BQ293" lockText="1" noThreeD="1"/>
</file>

<file path=xl/ctrlProps/ctrlProp505.xml><?xml version="1.0" encoding="utf-8"?>
<formControlPr xmlns="http://schemas.microsoft.com/office/spreadsheetml/2009/9/main" objectType="CheckBox" fmlaLink="BS293" lockText="1" noThreeD="1"/>
</file>

<file path=xl/ctrlProps/ctrlProp506.xml><?xml version="1.0" encoding="utf-8"?>
<formControlPr xmlns="http://schemas.microsoft.com/office/spreadsheetml/2009/9/main" objectType="CheckBox" fmlaLink="BM295" lockText="1" noThreeD="1"/>
</file>

<file path=xl/ctrlProps/ctrlProp507.xml><?xml version="1.0" encoding="utf-8"?>
<formControlPr xmlns="http://schemas.microsoft.com/office/spreadsheetml/2009/9/main" objectType="CheckBox" fmlaLink="BO295" lockText="1" noThreeD="1"/>
</file>

<file path=xl/ctrlProps/ctrlProp508.xml><?xml version="1.0" encoding="utf-8"?>
<formControlPr xmlns="http://schemas.microsoft.com/office/spreadsheetml/2009/9/main" objectType="CheckBox" fmlaLink="BM299" lockText="1" noThreeD="1"/>
</file>

<file path=xl/ctrlProps/ctrlProp509.xml><?xml version="1.0" encoding="utf-8"?>
<formControlPr xmlns="http://schemas.microsoft.com/office/spreadsheetml/2009/9/main" objectType="CheckBox" fmlaLink="BO299" lockText="1" noThreeD="1"/>
</file>

<file path=xl/ctrlProps/ctrlProp51.xml><?xml version="1.0" encoding="utf-8"?>
<formControlPr xmlns="http://schemas.microsoft.com/office/spreadsheetml/2009/9/main" objectType="CheckBox" fmlaLink="BR148" lockText="1" noThreeD="1"/>
</file>

<file path=xl/ctrlProps/ctrlProp510.xml><?xml version="1.0" encoding="utf-8"?>
<formControlPr xmlns="http://schemas.microsoft.com/office/spreadsheetml/2009/9/main" objectType="CheckBox" fmlaLink="BN305" lockText="1" noThreeD="1"/>
</file>

<file path=xl/ctrlProps/ctrlProp511.xml><?xml version="1.0" encoding="utf-8"?>
<formControlPr xmlns="http://schemas.microsoft.com/office/spreadsheetml/2009/9/main" objectType="CheckBox" fmlaLink="BP305" lockText="1" noThreeD="1"/>
</file>

<file path=xl/ctrlProps/ctrlProp512.xml><?xml version="1.0" encoding="utf-8"?>
<formControlPr xmlns="http://schemas.microsoft.com/office/spreadsheetml/2009/9/main" objectType="CheckBox" fmlaLink="BR305" lockText="1" noThreeD="1"/>
</file>

<file path=xl/ctrlProps/ctrlProp513.xml><?xml version="1.0" encoding="utf-8"?>
<formControlPr xmlns="http://schemas.microsoft.com/office/spreadsheetml/2009/9/main" objectType="CheckBox" fmlaLink="BT305" lockText="1" noThreeD="1"/>
</file>

<file path=xl/ctrlProps/ctrlProp514.xml><?xml version="1.0" encoding="utf-8"?>
<formControlPr xmlns="http://schemas.microsoft.com/office/spreadsheetml/2009/9/main" objectType="CheckBox" fmlaLink="BN307" lockText="1" noThreeD="1"/>
</file>

<file path=xl/ctrlProps/ctrlProp515.xml><?xml version="1.0" encoding="utf-8"?>
<formControlPr xmlns="http://schemas.microsoft.com/office/spreadsheetml/2009/9/main" objectType="CheckBox" fmlaLink="BP307" lockText="1" noThreeD="1"/>
</file>

<file path=xl/ctrlProps/ctrlProp516.xml><?xml version="1.0" encoding="utf-8"?>
<formControlPr xmlns="http://schemas.microsoft.com/office/spreadsheetml/2009/9/main" objectType="CheckBox" fmlaLink="BR307" lockText="1" noThreeD="1"/>
</file>

<file path=xl/ctrlProps/ctrlProp517.xml><?xml version="1.0" encoding="utf-8"?>
<formControlPr xmlns="http://schemas.microsoft.com/office/spreadsheetml/2009/9/main" objectType="CheckBox" fmlaLink="BT307" lockText="1" noThreeD="1"/>
</file>

<file path=xl/ctrlProps/ctrlProp518.xml><?xml version="1.0" encoding="utf-8"?>
<formControlPr xmlns="http://schemas.microsoft.com/office/spreadsheetml/2009/9/main" objectType="CheckBox" fmlaLink="BN309" lockText="1" noThreeD="1"/>
</file>

<file path=xl/ctrlProps/ctrlProp519.xml><?xml version="1.0" encoding="utf-8"?>
<formControlPr xmlns="http://schemas.microsoft.com/office/spreadsheetml/2009/9/main" objectType="CheckBox" fmlaLink="BP309" lockText="1" noThreeD="1"/>
</file>

<file path=xl/ctrlProps/ctrlProp52.xml><?xml version="1.0" encoding="utf-8"?>
<formControlPr xmlns="http://schemas.microsoft.com/office/spreadsheetml/2009/9/main" objectType="CheckBox" fmlaLink="BS148" lockText="1" noThreeD="1"/>
</file>

<file path=xl/ctrlProps/ctrlProp520.xml><?xml version="1.0" encoding="utf-8"?>
<formControlPr xmlns="http://schemas.microsoft.com/office/spreadsheetml/2009/9/main" objectType="CheckBox" fmlaLink="BR309" lockText="1" noThreeD="1"/>
</file>

<file path=xl/ctrlProps/ctrlProp521.xml><?xml version="1.0" encoding="utf-8"?>
<formControlPr xmlns="http://schemas.microsoft.com/office/spreadsheetml/2009/9/main" objectType="CheckBox" fmlaLink="BT309" lockText="1" noThreeD="1"/>
</file>

<file path=xl/ctrlProps/ctrlProp522.xml><?xml version="1.0" encoding="utf-8"?>
<formControlPr xmlns="http://schemas.microsoft.com/office/spreadsheetml/2009/9/main" objectType="CheckBox" fmlaLink="BN311" lockText="1" noThreeD="1"/>
</file>

<file path=xl/ctrlProps/ctrlProp523.xml><?xml version="1.0" encoding="utf-8"?>
<formControlPr xmlns="http://schemas.microsoft.com/office/spreadsheetml/2009/9/main" objectType="CheckBox" fmlaLink="BP311" lockText="1" noThreeD="1"/>
</file>

<file path=xl/ctrlProps/ctrlProp524.xml><?xml version="1.0" encoding="utf-8"?>
<formControlPr xmlns="http://schemas.microsoft.com/office/spreadsheetml/2009/9/main" objectType="CheckBox" fmlaLink="BR311" lockText="1" noThreeD="1"/>
</file>

<file path=xl/ctrlProps/ctrlProp525.xml><?xml version="1.0" encoding="utf-8"?>
<formControlPr xmlns="http://schemas.microsoft.com/office/spreadsheetml/2009/9/main" objectType="CheckBox" fmlaLink="BN315" lockText="1" noThreeD="1"/>
</file>

<file path=xl/ctrlProps/ctrlProp526.xml><?xml version="1.0" encoding="utf-8"?>
<formControlPr xmlns="http://schemas.microsoft.com/office/spreadsheetml/2009/9/main" objectType="CheckBox" fmlaLink="BP315" lockText="1" noThreeD="1"/>
</file>

<file path=xl/ctrlProps/ctrlProp527.xml><?xml version="1.0" encoding="utf-8"?>
<formControlPr xmlns="http://schemas.microsoft.com/office/spreadsheetml/2009/9/main" objectType="CheckBox" fmlaLink="BR315" lockText="1" noThreeD="1"/>
</file>

<file path=xl/ctrlProps/ctrlProp528.xml><?xml version="1.0" encoding="utf-8"?>
<formControlPr xmlns="http://schemas.microsoft.com/office/spreadsheetml/2009/9/main" objectType="CheckBox" fmlaLink="BT315" lockText="1" noThreeD="1"/>
</file>

<file path=xl/ctrlProps/ctrlProp529.xml><?xml version="1.0" encoding="utf-8"?>
<formControlPr xmlns="http://schemas.microsoft.com/office/spreadsheetml/2009/9/main" objectType="CheckBox" fmlaLink="BN317" lockText="1" noThreeD="1"/>
</file>

<file path=xl/ctrlProps/ctrlProp53.xml><?xml version="1.0" encoding="utf-8"?>
<formControlPr xmlns="http://schemas.microsoft.com/office/spreadsheetml/2009/9/main" objectType="CheckBox" fmlaLink="BT148" lockText="1" noThreeD="1"/>
</file>

<file path=xl/ctrlProps/ctrlProp530.xml><?xml version="1.0" encoding="utf-8"?>
<formControlPr xmlns="http://schemas.microsoft.com/office/spreadsheetml/2009/9/main" objectType="CheckBox" fmlaLink="BP317" lockText="1" noThreeD="1"/>
</file>

<file path=xl/ctrlProps/ctrlProp531.xml><?xml version="1.0" encoding="utf-8"?>
<formControlPr xmlns="http://schemas.microsoft.com/office/spreadsheetml/2009/9/main" objectType="CheckBox" fmlaLink="BR317" lockText="1" noThreeD="1"/>
</file>

<file path=xl/ctrlProps/ctrlProp532.xml><?xml version="1.0" encoding="utf-8"?>
<formControlPr xmlns="http://schemas.microsoft.com/office/spreadsheetml/2009/9/main" objectType="CheckBox" fmlaLink="BM204" lockText="1" noThreeD="1"/>
</file>

<file path=xl/ctrlProps/ctrlProp533.xml><?xml version="1.0" encoding="utf-8"?>
<formControlPr xmlns="http://schemas.microsoft.com/office/spreadsheetml/2009/9/main" objectType="CheckBox" fmlaLink="BN204" lockText="1" noThreeD="1"/>
</file>

<file path=xl/ctrlProps/ctrlProp534.xml><?xml version="1.0" encoding="utf-8"?>
<formControlPr xmlns="http://schemas.microsoft.com/office/spreadsheetml/2009/9/main" objectType="CheckBox" fmlaLink="BO204" lockText="1" noThreeD="1"/>
</file>

<file path=xl/ctrlProps/ctrlProp535.xml><?xml version="1.0" encoding="utf-8"?>
<formControlPr xmlns="http://schemas.microsoft.com/office/spreadsheetml/2009/9/main" objectType="CheckBox" fmlaLink="BP204" lockText="1" noThreeD="1"/>
</file>

<file path=xl/ctrlProps/ctrlProp536.xml><?xml version="1.0" encoding="utf-8"?>
<formControlPr xmlns="http://schemas.microsoft.com/office/spreadsheetml/2009/9/main" objectType="CheckBox" fmlaLink="BQ204" lockText="1" noThreeD="1"/>
</file>

<file path=xl/ctrlProps/ctrlProp537.xml><?xml version="1.0" encoding="utf-8"?>
<formControlPr xmlns="http://schemas.microsoft.com/office/spreadsheetml/2009/9/main" objectType="CheckBox" fmlaLink="BR204" lockText="1" noThreeD="1"/>
</file>

<file path=xl/ctrlProps/ctrlProp538.xml><?xml version="1.0" encoding="utf-8"?>
<formControlPr xmlns="http://schemas.microsoft.com/office/spreadsheetml/2009/9/main" objectType="CheckBox" fmlaLink="BS204" lockText="1" noThreeD="1"/>
</file>

<file path=xl/ctrlProps/ctrlProp539.xml><?xml version="1.0" encoding="utf-8"?>
<formControlPr xmlns="http://schemas.microsoft.com/office/spreadsheetml/2009/9/main" objectType="CheckBox" fmlaLink="BT204" lockText="1" noThreeD="1"/>
</file>

<file path=xl/ctrlProps/ctrlProp54.xml><?xml version="1.0" encoding="utf-8"?>
<formControlPr xmlns="http://schemas.microsoft.com/office/spreadsheetml/2009/9/main" objectType="CheckBox" fmlaLink="BM150" lockText="1" noThreeD="1"/>
</file>

<file path=xl/ctrlProps/ctrlProp540.xml><?xml version="1.0" encoding="utf-8"?>
<formControlPr xmlns="http://schemas.microsoft.com/office/spreadsheetml/2009/9/main" objectType="CheckBox" fmlaLink="BO170" lockText="1" noThreeD="1"/>
</file>

<file path=xl/ctrlProps/ctrlProp541.xml><?xml version="1.0" encoding="utf-8"?>
<formControlPr xmlns="http://schemas.microsoft.com/office/spreadsheetml/2009/9/main" objectType="CheckBox" fmlaLink="BP170" lockText="1" noThreeD="1"/>
</file>

<file path=xl/ctrlProps/ctrlProp55.xml><?xml version="1.0" encoding="utf-8"?>
<formControlPr xmlns="http://schemas.microsoft.com/office/spreadsheetml/2009/9/main" objectType="CheckBox" fmlaLink="BN150" lockText="1" noThreeD="1"/>
</file>

<file path=xl/ctrlProps/ctrlProp56.xml><?xml version="1.0" encoding="utf-8"?>
<formControlPr xmlns="http://schemas.microsoft.com/office/spreadsheetml/2009/9/main" objectType="CheckBox" fmlaLink="BO150" lockText="1" noThreeD="1"/>
</file>

<file path=xl/ctrlProps/ctrlProp57.xml><?xml version="1.0" encoding="utf-8"?>
<formControlPr xmlns="http://schemas.microsoft.com/office/spreadsheetml/2009/9/main" objectType="CheckBox" fmlaLink="BP150" lockText="1" noThreeD="1"/>
</file>

<file path=xl/ctrlProps/ctrlProp58.xml><?xml version="1.0" encoding="utf-8"?>
<formControlPr xmlns="http://schemas.microsoft.com/office/spreadsheetml/2009/9/main" objectType="CheckBox" fmlaLink="BQ150" lockText="1" noThreeD="1"/>
</file>

<file path=xl/ctrlProps/ctrlProp59.xml><?xml version="1.0" encoding="utf-8"?>
<formControlPr xmlns="http://schemas.microsoft.com/office/spreadsheetml/2009/9/main" objectType="CheckBox" fmlaLink="BR150"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BS150" lockText="1" noThreeD="1"/>
</file>

<file path=xl/ctrlProps/ctrlProp61.xml><?xml version="1.0" encoding="utf-8"?>
<formControlPr xmlns="http://schemas.microsoft.com/office/spreadsheetml/2009/9/main" objectType="CheckBox" fmlaLink="BT150" lockText="1" noThreeD="1"/>
</file>

<file path=xl/ctrlProps/ctrlProp62.xml><?xml version="1.0" encoding="utf-8"?>
<formControlPr xmlns="http://schemas.microsoft.com/office/spreadsheetml/2009/9/main" objectType="CheckBox" fmlaLink="BM152" lockText="1" noThreeD="1"/>
</file>

<file path=xl/ctrlProps/ctrlProp63.xml><?xml version="1.0" encoding="utf-8"?>
<formControlPr xmlns="http://schemas.microsoft.com/office/spreadsheetml/2009/9/main" objectType="CheckBox" fmlaLink="BN152" lockText="1" noThreeD="1"/>
</file>

<file path=xl/ctrlProps/ctrlProp64.xml><?xml version="1.0" encoding="utf-8"?>
<formControlPr xmlns="http://schemas.microsoft.com/office/spreadsheetml/2009/9/main" objectType="CheckBox" fmlaLink="BO152" lockText="1" noThreeD="1"/>
</file>

<file path=xl/ctrlProps/ctrlProp65.xml><?xml version="1.0" encoding="utf-8"?>
<formControlPr xmlns="http://schemas.microsoft.com/office/spreadsheetml/2009/9/main" objectType="CheckBox" fmlaLink="BP152" lockText="1" noThreeD="1"/>
</file>

<file path=xl/ctrlProps/ctrlProp66.xml><?xml version="1.0" encoding="utf-8"?>
<formControlPr xmlns="http://schemas.microsoft.com/office/spreadsheetml/2009/9/main" objectType="CheckBox" fmlaLink="BQ152" lockText="1" noThreeD="1"/>
</file>

<file path=xl/ctrlProps/ctrlProp67.xml><?xml version="1.0" encoding="utf-8"?>
<formControlPr xmlns="http://schemas.microsoft.com/office/spreadsheetml/2009/9/main" objectType="CheckBox" fmlaLink="BR152" lockText="1" noThreeD="1"/>
</file>

<file path=xl/ctrlProps/ctrlProp68.xml><?xml version="1.0" encoding="utf-8"?>
<formControlPr xmlns="http://schemas.microsoft.com/office/spreadsheetml/2009/9/main" objectType="CheckBox" fmlaLink="BS152" lockText="1" noThreeD="1"/>
</file>

<file path=xl/ctrlProps/ctrlProp69.xml><?xml version="1.0" encoding="utf-8"?>
<formControlPr xmlns="http://schemas.microsoft.com/office/spreadsheetml/2009/9/main" objectType="CheckBox" fmlaLink="BT152" lockText="1" noThreeD="1"/>
</file>

<file path=xl/ctrlProps/ctrlProp7.xml><?xml version="1.0" encoding="utf-8"?>
<formControlPr xmlns="http://schemas.microsoft.com/office/spreadsheetml/2009/9/main" objectType="Radio" checked="Checked" firstButton="1" fmlaLink="$CG$25" lockText="1" noThreeD="1"/>
</file>

<file path=xl/ctrlProps/ctrlProp70.xml><?xml version="1.0" encoding="utf-8"?>
<formControlPr xmlns="http://schemas.microsoft.com/office/spreadsheetml/2009/9/main" objectType="CheckBox" fmlaLink="BM154" lockText="1" noThreeD="1"/>
</file>

<file path=xl/ctrlProps/ctrlProp71.xml><?xml version="1.0" encoding="utf-8"?>
<formControlPr xmlns="http://schemas.microsoft.com/office/spreadsheetml/2009/9/main" objectType="CheckBox" fmlaLink="BN154" lockText="1" noThreeD="1"/>
</file>

<file path=xl/ctrlProps/ctrlProp72.xml><?xml version="1.0" encoding="utf-8"?>
<formControlPr xmlns="http://schemas.microsoft.com/office/spreadsheetml/2009/9/main" objectType="CheckBox" fmlaLink="BO154" lockText="1" noThreeD="1"/>
</file>

<file path=xl/ctrlProps/ctrlProp73.xml><?xml version="1.0" encoding="utf-8"?>
<formControlPr xmlns="http://schemas.microsoft.com/office/spreadsheetml/2009/9/main" objectType="CheckBox" fmlaLink="BP154" lockText="1" noThreeD="1"/>
</file>

<file path=xl/ctrlProps/ctrlProp74.xml><?xml version="1.0" encoding="utf-8"?>
<formControlPr xmlns="http://schemas.microsoft.com/office/spreadsheetml/2009/9/main" objectType="CheckBox" fmlaLink="BQ154" lockText="1" noThreeD="1"/>
</file>

<file path=xl/ctrlProps/ctrlProp75.xml><?xml version="1.0" encoding="utf-8"?>
<formControlPr xmlns="http://schemas.microsoft.com/office/spreadsheetml/2009/9/main" objectType="CheckBox" fmlaLink="BR154" lockText="1" noThreeD="1"/>
</file>

<file path=xl/ctrlProps/ctrlProp76.xml><?xml version="1.0" encoding="utf-8"?>
<formControlPr xmlns="http://schemas.microsoft.com/office/spreadsheetml/2009/9/main" objectType="CheckBox" fmlaLink="BS154" lockText="1" noThreeD="1"/>
</file>

<file path=xl/ctrlProps/ctrlProp77.xml><?xml version="1.0" encoding="utf-8"?>
<formControlPr xmlns="http://schemas.microsoft.com/office/spreadsheetml/2009/9/main" objectType="CheckBox" fmlaLink="BT154" lockText="1" noThreeD="1"/>
</file>

<file path=xl/ctrlProps/ctrlProp78.xml><?xml version="1.0" encoding="utf-8"?>
<formControlPr xmlns="http://schemas.microsoft.com/office/spreadsheetml/2009/9/main" objectType="CheckBox" fmlaLink="BM156" lockText="1" noThreeD="1"/>
</file>

<file path=xl/ctrlProps/ctrlProp79.xml><?xml version="1.0" encoding="utf-8"?>
<formControlPr xmlns="http://schemas.microsoft.com/office/spreadsheetml/2009/9/main" objectType="CheckBox" fmlaLink="BN15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BO156" lockText="1" noThreeD="1"/>
</file>

<file path=xl/ctrlProps/ctrlProp81.xml><?xml version="1.0" encoding="utf-8"?>
<formControlPr xmlns="http://schemas.microsoft.com/office/spreadsheetml/2009/9/main" objectType="CheckBox" fmlaLink="BP156" lockText="1" noThreeD="1"/>
</file>

<file path=xl/ctrlProps/ctrlProp82.xml><?xml version="1.0" encoding="utf-8"?>
<formControlPr xmlns="http://schemas.microsoft.com/office/spreadsheetml/2009/9/main" objectType="CheckBox" fmlaLink="BQ156" lockText="1" noThreeD="1"/>
</file>

<file path=xl/ctrlProps/ctrlProp83.xml><?xml version="1.0" encoding="utf-8"?>
<formControlPr xmlns="http://schemas.microsoft.com/office/spreadsheetml/2009/9/main" objectType="CheckBox" fmlaLink="BR156" lockText="1" noThreeD="1"/>
</file>

<file path=xl/ctrlProps/ctrlProp84.xml><?xml version="1.0" encoding="utf-8"?>
<formControlPr xmlns="http://schemas.microsoft.com/office/spreadsheetml/2009/9/main" objectType="CheckBox" fmlaLink="BS156" lockText="1" noThreeD="1"/>
</file>

<file path=xl/ctrlProps/ctrlProp85.xml><?xml version="1.0" encoding="utf-8"?>
<formControlPr xmlns="http://schemas.microsoft.com/office/spreadsheetml/2009/9/main" objectType="CheckBox" fmlaLink="BT156" lockText="1" noThreeD="1"/>
</file>

<file path=xl/ctrlProps/ctrlProp86.xml><?xml version="1.0" encoding="utf-8"?>
<formControlPr xmlns="http://schemas.microsoft.com/office/spreadsheetml/2009/9/main" objectType="CheckBox" fmlaLink="BM158" lockText="1" noThreeD="1"/>
</file>

<file path=xl/ctrlProps/ctrlProp87.xml><?xml version="1.0" encoding="utf-8"?>
<formControlPr xmlns="http://schemas.microsoft.com/office/spreadsheetml/2009/9/main" objectType="CheckBox" fmlaLink="BN158" lockText="1" noThreeD="1"/>
</file>

<file path=xl/ctrlProps/ctrlProp88.xml><?xml version="1.0" encoding="utf-8"?>
<formControlPr xmlns="http://schemas.microsoft.com/office/spreadsheetml/2009/9/main" objectType="CheckBox" fmlaLink="BO158" lockText="1" noThreeD="1"/>
</file>

<file path=xl/ctrlProps/ctrlProp89.xml><?xml version="1.0" encoding="utf-8"?>
<formControlPr xmlns="http://schemas.microsoft.com/office/spreadsheetml/2009/9/main" objectType="CheckBox" fmlaLink="BP158"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BR158" lockText="1" noThreeD="1"/>
</file>

<file path=xl/ctrlProps/ctrlProp91.xml><?xml version="1.0" encoding="utf-8"?>
<formControlPr xmlns="http://schemas.microsoft.com/office/spreadsheetml/2009/9/main" objectType="CheckBox" fmlaLink="BS158" lockText="1" noThreeD="1"/>
</file>

<file path=xl/ctrlProps/ctrlProp92.xml><?xml version="1.0" encoding="utf-8"?>
<formControlPr xmlns="http://schemas.microsoft.com/office/spreadsheetml/2009/9/main" objectType="CheckBox" fmlaLink="BT158" lockText="1" noThreeD="1"/>
</file>

<file path=xl/ctrlProps/ctrlProp93.xml><?xml version="1.0" encoding="utf-8"?>
<formControlPr xmlns="http://schemas.microsoft.com/office/spreadsheetml/2009/9/main" objectType="CheckBox" fmlaLink="BM160" lockText="1" noThreeD="1"/>
</file>

<file path=xl/ctrlProps/ctrlProp94.xml><?xml version="1.0" encoding="utf-8"?>
<formControlPr xmlns="http://schemas.microsoft.com/office/spreadsheetml/2009/9/main" objectType="CheckBox" fmlaLink="BN160" lockText="1" noThreeD="1"/>
</file>

<file path=xl/ctrlProps/ctrlProp95.xml><?xml version="1.0" encoding="utf-8"?>
<formControlPr xmlns="http://schemas.microsoft.com/office/spreadsheetml/2009/9/main" objectType="CheckBox" fmlaLink="BO160" lockText="1" noThreeD="1"/>
</file>

<file path=xl/ctrlProps/ctrlProp96.xml><?xml version="1.0" encoding="utf-8"?>
<formControlPr xmlns="http://schemas.microsoft.com/office/spreadsheetml/2009/9/main" objectType="CheckBox" fmlaLink="BP160" lockText="1" noThreeD="1"/>
</file>

<file path=xl/ctrlProps/ctrlProp97.xml><?xml version="1.0" encoding="utf-8"?>
<formControlPr xmlns="http://schemas.microsoft.com/office/spreadsheetml/2009/9/main" objectType="CheckBox" fmlaLink="BQ160" lockText="1" noThreeD="1"/>
</file>

<file path=xl/ctrlProps/ctrlProp98.xml><?xml version="1.0" encoding="utf-8"?>
<formControlPr xmlns="http://schemas.microsoft.com/office/spreadsheetml/2009/9/main" objectType="CheckBox" fmlaLink="BR160" lockText="1" noThreeD="1"/>
</file>

<file path=xl/ctrlProps/ctrlProp99.xml><?xml version="1.0" encoding="utf-8"?>
<formControlPr xmlns="http://schemas.microsoft.com/office/spreadsheetml/2009/9/main" objectType="CheckBox" fmlaLink="BS16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2" name="Picture 2" descr="Carnabio_03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114300</xdr:colOff>
          <xdr:row>22</xdr:row>
          <xdr:rowOff>276225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66675</xdr:rowOff>
        </xdr:from>
        <xdr:to>
          <xdr:col>31</xdr:col>
          <xdr:colOff>0</xdr:colOff>
          <xdr:row>22</xdr:row>
          <xdr:rowOff>276225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4101" name="Group Box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4102" name="Group Box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4105" name="Group Box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33</xdr:col>
          <xdr:colOff>95250</xdr:colOff>
          <xdr:row>24</xdr:row>
          <xdr:rowOff>266700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Dispose after completion of study.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142875</xdr:colOff>
          <xdr:row>24</xdr:row>
          <xdr:rowOff>57150</xdr:rowOff>
        </xdr:from>
        <xdr:to>
          <xdr:col>52</xdr:col>
          <xdr:colOff>133350</xdr:colOff>
          <xdr:row>24</xdr:row>
          <xdr:rowOff>285750</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Return to the customer (at customer's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4108" name="Group Box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4109" name="Group Box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126</xdr:row>
          <xdr:rowOff>142875</xdr:rowOff>
        </xdr:from>
        <xdr:to>
          <xdr:col>16</xdr:col>
          <xdr:colOff>152400</xdr:colOff>
          <xdr:row>128</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129</xdr:row>
          <xdr:rowOff>9525</xdr:rowOff>
        </xdr:from>
        <xdr:to>
          <xdr:col>16</xdr:col>
          <xdr:colOff>152400</xdr:colOff>
          <xdr:row>130</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131</xdr:row>
          <xdr:rowOff>9525</xdr:rowOff>
        </xdr:from>
        <xdr:to>
          <xdr:col>16</xdr:col>
          <xdr:colOff>152400</xdr:colOff>
          <xdr:row>132</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133</xdr:row>
          <xdr:rowOff>9525</xdr:rowOff>
        </xdr:from>
        <xdr:to>
          <xdr:col>16</xdr:col>
          <xdr:colOff>152400</xdr:colOff>
          <xdr:row>134</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123825</xdr:colOff>
          <xdr:row>127</xdr:row>
          <xdr:rowOff>9525</xdr:rowOff>
        </xdr:from>
        <xdr:to>
          <xdr:col>38</xdr:col>
          <xdr:colOff>123825</xdr:colOff>
          <xdr:row>128</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152400</xdr:colOff>
          <xdr:row>126</xdr:row>
          <xdr:rowOff>133350</xdr:rowOff>
        </xdr:from>
        <xdr:to>
          <xdr:col>29</xdr:col>
          <xdr:colOff>152400</xdr:colOff>
          <xdr:row>128</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152400</xdr:colOff>
          <xdr:row>128</xdr:row>
          <xdr:rowOff>142875</xdr:rowOff>
        </xdr:from>
        <xdr:to>
          <xdr:col>29</xdr:col>
          <xdr:colOff>152400</xdr:colOff>
          <xdr:row>130</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152400</xdr:colOff>
          <xdr:row>130</xdr:row>
          <xdr:rowOff>152400</xdr:rowOff>
        </xdr:from>
        <xdr:to>
          <xdr:col>29</xdr:col>
          <xdr:colOff>152400</xdr:colOff>
          <xdr:row>132</xdr:row>
          <xdr:rowOff>28575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140</xdr:row>
          <xdr:rowOff>161925</xdr:rowOff>
        </xdr:from>
        <xdr:to>
          <xdr:col>15</xdr:col>
          <xdr:colOff>104775</xdr:colOff>
          <xdr:row>142</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140</xdr:row>
          <xdr:rowOff>161925</xdr:rowOff>
        </xdr:from>
        <xdr:to>
          <xdr:col>17</xdr:col>
          <xdr:colOff>104775</xdr:colOff>
          <xdr:row>142</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140</xdr:row>
          <xdr:rowOff>161925</xdr:rowOff>
        </xdr:from>
        <xdr:to>
          <xdr:col>28</xdr:col>
          <xdr:colOff>104775</xdr:colOff>
          <xdr:row>142</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140</xdr:row>
          <xdr:rowOff>161925</xdr:rowOff>
        </xdr:from>
        <xdr:to>
          <xdr:col>30</xdr:col>
          <xdr:colOff>104775</xdr:colOff>
          <xdr:row>142</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140</xdr:row>
          <xdr:rowOff>161925</xdr:rowOff>
        </xdr:from>
        <xdr:to>
          <xdr:col>41</xdr:col>
          <xdr:colOff>104775</xdr:colOff>
          <xdr:row>142</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140</xdr:row>
          <xdr:rowOff>161925</xdr:rowOff>
        </xdr:from>
        <xdr:to>
          <xdr:col>43</xdr:col>
          <xdr:colOff>104775</xdr:colOff>
          <xdr:row>142</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140</xdr:row>
          <xdr:rowOff>161925</xdr:rowOff>
        </xdr:from>
        <xdr:to>
          <xdr:col>54</xdr:col>
          <xdr:colOff>104775</xdr:colOff>
          <xdr:row>142</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140</xdr:row>
          <xdr:rowOff>161925</xdr:rowOff>
        </xdr:from>
        <xdr:to>
          <xdr:col>56</xdr:col>
          <xdr:colOff>104775</xdr:colOff>
          <xdr:row>142</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142</xdr:row>
          <xdr:rowOff>161925</xdr:rowOff>
        </xdr:from>
        <xdr:to>
          <xdr:col>15</xdr:col>
          <xdr:colOff>104775</xdr:colOff>
          <xdr:row>144</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142</xdr:row>
          <xdr:rowOff>161925</xdr:rowOff>
        </xdr:from>
        <xdr:to>
          <xdr:col>17</xdr:col>
          <xdr:colOff>104775</xdr:colOff>
          <xdr:row>144</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142</xdr:row>
          <xdr:rowOff>161925</xdr:rowOff>
        </xdr:from>
        <xdr:to>
          <xdr:col>28</xdr:col>
          <xdr:colOff>104775</xdr:colOff>
          <xdr:row>144</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142</xdr:row>
          <xdr:rowOff>161925</xdr:rowOff>
        </xdr:from>
        <xdr:to>
          <xdr:col>30</xdr:col>
          <xdr:colOff>104775</xdr:colOff>
          <xdr:row>144</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142</xdr:row>
          <xdr:rowOff>161925</xdr:rowOff>
        </xdr:from>
        <xdr:to>
          <xdr:col>41</xdr:col>
          <xdr:colOff>104775</xdr:colOff>
          <xdr:row>144</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142</xdr:row>
          <xdr:rowOff>161925</xdr:rowOff>
        </xdr:from>
        <xdr:to>
          <xdr:col>43</xdr:col>
          <xdr:colOff>104775</xdr:colOff>
          <xdr:row>144</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142</xdr:row>
          <xdr:rowOff>161925</xdr:rowOff>
        </xdr:from>
        <xdr:to>
          <xdr:col>54</xdr:col>
          <xdr:colOff>104775</xdr:colOff>
          <xdr:row>144</xdr:row>
          <xdr:rowOff>19050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142</xdr:row>
          <xdr:rowOff>161925</xdr:rowOff>
        </xdr:from>
        <xdr:to>
          <xdr:col>56</xdr:col>
          <xdr:colOff>104775</xdr:colOff>
          <xdr:row>144</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144</xdr:row>
          <xdr:rowOff>161925</xdr:rowOff>
        </xdr:from>
        <xdr:to>
          <xdr:col>15</xdr:col>
          <xdr:colOff>104775</xdr:colOff>
          <xdr:row>146</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144</xdr:row>
          <xdr:rowOff>161925</xdr:rowOff>
        </xdr:from>
        <xdr:to>
          <xdr:col>17</xdr:col>
          <xdr:colOff>104775</xdr:colOff>
          <xdr:row>146</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144</xdr:row>
          <xdr:rowOff>161925</xdr:rowOff>
        </xdr:from>
        <xdr:to>
          <xdr:col>28</xdr:col>
          <xdr:colOff>104775</xdr:colOff>
          <xdr:row>146</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144</xdr:row>
          <xdr:rowOff>161925</xdr:rowOff>
        </xdr:from>
        <xdr:to>
          <xdr:col>30</xdr:col>
          <xdr:colOff>104775</xdr:colOff>
          <xdr:row>146</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144</xdr:row>
          <xdr:rowOff>161925</xdr:rowOff>
        </xdr:from>
        <xdr:to>
          <xdr:col>41</xdr:col>
          <xdr:colOff>104775</xdr:colOff>
          <xdr:row>146</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144</xdr:row>
          <xdr:rowOff>161925</xdr:rowOff>
        </xdr:from>
        <xdr:to>
          <xdr:col>43</xdr:col>
          <xdr:colOff>104775</xdr:colOff>
          <xdr:row>146</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144</xdr:row>
          <xdr:rowOff>161925</xdr:rowOff>
        </xdr:from>
        <xdr:to>
          <xdr:col>54</xdr:col>
          <xdr:colOff>104775</xdr:colOff>
          <xdr:row>146</xdr:row>
          <xdr:rowOff>19050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144</xdr:row>
          <xdr:rowOff>161925</xdr:rowOff>
        </xdr:from>
        <xdr:to>
          <xdr:col>56</xdr:col>
          <xdr:colOff>104775</xdr:colOff>
          <xdr:row>146</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146</xdr:row>
          <xdr:rowOff>247650</xdr:rowOff>
        </xdr:from>
        <xdr:to>
          <xdr:col>15</xdr:col>
          <xdr:colOff>104775</xdr:colOff>
          <xdr:row>148</xdr:row>
          <xdr:rowOff>9525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146</xdr:row>
          <xdr:rowOff>247650</xdr:rowOff>
        </xdr:from>
        <xdr:to>
          <xdr:col>17</xdr:col>
          <xdr:colOff>104775</xdr:colOff>
          <xdr:row>148</xdr:row>
          <xdr:rowOff>9525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146</xdr:row>
          <xdr:rowOff>247650</xdr:rowOff>
        </xdr:from>
        <xdr:to>
          <xdr:col>28</xdr:col>
          <xdr:colOff>104775</xdr:colOff>
          <xdr:row>148</xdr:row>
          <xdr:rowOff>9525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146</xdr:row>
          <xdr:rowOff>247650</xdr:rowOff>
        </xdr:from>
        <xdr:to>
          <xdr:col>30</xdr:col>
          <xdr:colOff>104775</xdr:colOff>
          <xdr:row>148</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146</xdr:row>
          <xdr:rowOff>247650</xdr:rowOff>
        </xdr:from>
        <xdr:to>
          <xdr:col>41</xdr:col>
          <xdr:colOff>104775</xdr:colOff>
          <xdr:row>148</xdr:row>
          <xdr:rowOff>9525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146</xdr:row>
          <xdr:rowOff>247650</xdr:rowOff>
        </xdr:from>
        <xdr:to>
          <xdr:col>43</xdr:col>
          <xdr:colOff>104775</xdr:colOff>
          <xdr:row>148</xdr:row>
          <xdr:rowOff>9525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146</xdr:row>
          <xdr:rowOff>247650</xdr:rowOff>
        </xdr:from>
        <xdr:to>
          <xdr:col>54</xdr:col>
          <xdr:colOff>104775</xdr:colOff>
          <xdr:row>148</xdr:row>
          <xdr:rowOff>9525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146</xdr:row>
          <xdr:rowOff>247650</xdr:rowOff>
        </xdr:from>
        <xdr:to>
          <xdr:col>56</xdr:col>
          <xdr:colOff>104775</xdr:colOff>
          <xdr:row>148</xdr:row>
          <xdr:rowOff>9525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148</xdr:row>
          <xdr:rowOff>161925</xdr:rowOff>
        </xdr:from>
        <xdr:to>
          <xdr:col>15</xdr:col>
          <xdr:colOff>104775</xdr:colOff>
          <xdr:row>150</xdr:row>
          <xdr:rowOff>19050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148</xdr:row>
          <xdr:rowOff>161925</xdr:rowOff>
        </xdr:from>
        <xdr:to>
          <xdr:col>17</xdr:col>
          <xdr:colOff>104775</xdr:colOff>
          <xdr:row>150</xdr:row>
          <xdr:rowOff>19050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148</xdr:row>
          <xdr:rowOff>161925</xdr:rowOff>
        </xdr:from>
        <xdr:to>
          <xdr:col>28</xdr:col>
          <xdr:colOff>104775</xdr:colOff>
          <xdr:row>150</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148</xdr:row>
          <xdr:rowOff>161925</xdr:rowOff>
        </xdr:from>
        <xdr:to>
          <xdr:col>30</xdr:col>
          <xdr:colOff>104775</xdr:colOff>
          <xdr:row>150</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148</xdr:row>
          <xdr:rowOff>161925</xdr:rowOff>
        </xdr:from>
        <xdr:to>
          <xdr:col>41</xdr:col>
          <xdr:colOff>104775</xdr:colOff>
          <xdr:row>150</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148</xdr:row>
          <xdr:rowOff>161925</xdr:rowOff>
        </xdr:from>
        <xdr:to>
          <xdr:col>43</xdr:col>
          <xdr:colOff>104775</xdr:colOff>
          <xdr:row>150</xdr:row>
          <xdr:rowOff>19050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148</xdr:row>
          <xdr:rowOff>161925</xdr:rowOff>
        </xdr:from>
        <xdr:to>
          <xdr:col>54</xdr:col>
          <xdr:colOff>104775</xdr:colOff>
          <xdr:row>150</xdr:row>
          <xdr:rowOff>19050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148</xdr:row>
          <xdr:rowOff>161925</xdr:rowOff>
        </xdr:from>
        <xdr:to>
          <xdr:col>56</xdr:col>
          <xdr:colOff>104775</xdr:colOff>
          <xdr:row>150</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150</xdr:row>
          <xdr:rowOff>161925</xdr:rowOff>
        </xdr:from>
        <xdr:to>
          <xdr:col>15</xdr:col>
          <xdr:colOff>104775</xdr:colOff>
          <xdr:row>152</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150</xdr:row>
          <xdr:rowOff>161925</xdr:rowOff>
        </xdr:from>
        <xdr:to>
          <xdr:col>17</xdr:col>
          <xdr:colOff>104775</xdr:colOff>
          <xdr:row>152</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150</xdr:row>
          <xdr:rowOff>161925</xdr:rowOff>
        </xdr:from>
        <xdr:to>
          <xdr:col>28</xdr:col>
          <xdr:colOff>104775</xdr:colOff>
          <xdr:row>152</xdr:row>
          <xdr:rowOff>19050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150</xdr:row>
          <xdr:rowOff>161925</xdr:rowOff>
        </xdr:from>
        <xdr:to>
          <xdr:col>30</xdr:col>
          <xdr:colOff>104775</xdr:colOff>
          <xdr:row>152</xdr:row>
          <xdr:rowOff>19050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150</xdr:row>
          <xdr:rowOff>161925</xdr:rowOff>
        </xdr:from>
        <xdr:to>
          <xdr:col>41</xdr:col>
          <xdr:colOff>104775</xdr:colOff>
          <xdr:row>152</xdr:row>
          <xdr:rowOff>19050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150</xdr:row>
          <xdr:rowOff>161925</xdr:rowOff>
        </xdr:from>
        <xdr:to>
          <xdr:col>43</xdr:col>
          <xdr:colOff>104775</xdr:colOff>
          <xdr:row>152</xdr:row>
          <xdr:rowOff>19050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150</xdr:row>
          <xdr:rowOff>161925</xdr:rowOff>
        </xdr:from>
        <xdr:to>
          <xdr:col>54</xdr:col>
          <xdr:colOff>104775</xdr:colOff>
          <xdr:row>152</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150</xdr:row>
          <xdr:rowOff>161925</xdr:rowOff>
        </xdr:from>
        <xdr:to>
          <xdr:col>56</xdr:col>
          <xdr:colOff>104775</xdr:colOff>
          <xdr:row>152</xdr:row>
          <xdr:rowOff>19050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152</xdr:row>
          <xdr:rowOff>171450</xdr:rowOff>
        </xdr:from>
        <xdr:to>
          <xdr:col>15</xdr:col>
          <xdr:colOff>104775</xdr:colOff>
          <xdr:row>154</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152</xdr:row>
          <xdr:rowOff>171450</xdr:rowOff>
        </xdr:from>
        <xdr:to>
          <xdr:col>17</xdr:col>
          <xdr:colOff>104775</xdr:colOff>
          <xdr:row>154</xdr:row>
          <xdr:rowOff>28575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152</xdr:row>
          <xdr:rowOff>171450</xdr:rowOff>
        </xdr:from>
        <xdr:to>
          <xdr:col>28</xdr:col>
          <xdr:colOff>104775</xdr:colOff>
          <xdr:row>154</xdr:row>
          <xdr:rowOff>28575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152</xdr:row>
          <xdr:rowOff>171450</xdr:rowOff>
        </xdr:from>
        <xdr:to>
          <xdr:col>30</xdr:col>
          <xdr:colOff>104775</xdr:colOff>
          <xdr:row>154</xdr:row>
          <xdr:rowOff>28575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152</xdr:row>
          <xdr:rowOff>171450</xdr:rowOff>
        </xdr:from>
        <xdr:to>
          <xdr:col>41</xdr:col>
          <xdr:colOff>104775</xdr:colOff>
          <xdr:row>154</xdr:row>
          <xdr:rowOff>28575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152</xdr:row>
          <xdr:rowOff>171450</xdr:rowOff>
        </xdr:from>
        <xdr:to>
          <xdr:col>43</xdr:col>
          <xdr:colOff>104775</xdr:colOff>
          <xdr:row>154</xdr:row>
          <xdr:rowOff>28575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152</xdr:row>
          <xdr:rowOff>171450</xdr:rowOff>
        </xdr:from>
        <xdr:to>
          <xdr:col>54</xdr:col>
          <xdr:colOff>104775</xdr:colOff>
          <xdr:row>154</xdr:row>
          <xdr:rowOff>28575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152</xdr:row>
          <xdr:rowOff>171450</xdr:rowOff>
        </xdr:from>
        <xdr:to>
          <xdr:col>56</xdr:col>
          <xdr:colOff>104775</xdr:colOff>
          <xdr:row>154</xdr:row>
          <xdr:rowOff>28575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154</xdr:row>
          <xdr:rowOff>266700</xdr:rowOff>
        </xdr:from>
        <xdr:to>
          <xdr:col>15</xdr:col>
          <xdr:colOff>104775</xdr:colOff>
          <xdr:row>156</xdr:row>
          <xdr:rowOff>19050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154</xdr:row>
          <xdr:rowOff>266700</xdr:rowOff>
        </xdr:from>
        <xdr:to>
          <xdr:col>17</xdr:col>
          <xdr:colOff>104775</xdr:colOff>
          <xdr:row>156</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154</xdr:row>
          <xdr:rowOff>266700</xdr:rowOff>
        </xdr:from>
        <xdr:to>
          <xdr:col>28</xdr:col>
          <xdr:colOff>104775</xdr:colOff>
          <xdr:row>156</xdr:row>
          <xdr:rowOff>19050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154</xdr:row>
          <xdr:rowOff>266700</xdr:rowOff>
        </xdr:from>
        <xdr:to>
          <xdr:col>30</xdr:col>
          <xdr:colOff>104775</xdr:colOff>
          <xdr:row>156</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154</xdr:row>
          <xdr:rowOff>266700</xdr:rowOff>
        </xdr:from>
        <xdr:to>
          <xdr:col>41</xdr:col>
          <xdr:colOff>104775</xdr:colOff>
          <xdr:row>156</xdr:row>
          <xdr:rowOff>19050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154</xdr:row>
          <xdr:rowOff>266700</xdr:rowOff>
        </xdr:from>
        <xdr:to>
          <xdr:col>43</xdr:col>
          <xdr:colOff>104775</xdr:colOff>
          <xdr:row>156</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154</xdr:row>
          <xdr:rowOff>266700</xdr:rowOff>
        </xdr:from>
        <xdr:to>
          <xdr:col>54</xdr:col>
          <xdr:colOff>104775</xdr:colOff>
          <xdr:row>156</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154</xdr:row>
          <xdr:rowOff>266700</xdr:rowOff>
        </xdr:from>
        <xdr:to>
          <xdr:col>56</xdr:col>
          <xdr:colOff>104775</xdr:colOff>
          <xdr:row>156</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156</xdr:row>
          <xdr:rowOff>257175</xdr:rowOff>
        </xdr:from>
        <xdr:to>
          <xdr:col>15</xdr:col>
          <xdr:colOff>104775</xdr:colOff>
          <xdr:row>158</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156</xdr:row>
          <xdr:rowOff>257175</xdr:rowOff>
        </xdr:from>
        <xdr:to>
          <xdr:col>17</xdr:col>
          <xdr:colOff>104775</xdr:colOff>
          <xdr:row>158</xdr:row>
          <xdr:rowOff>19050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156</xdr:row>
          <xdr:rowOff>257175</xdr:rowOff>
        </xdr:from>
        <xdr:to>
          <xdr:col>28</xdr:col>
          <xdr:colOff>104775</xdr:colOff>
          <xdr:row>158</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156</xdr:row>
          <xdr:rowOff>257175</xdr:rowOff>
        </xdr:from>
        <xdr:to>
          <xdr:col>30</xdr:col>
          <xdr:colOff>104775</xdr:colOff>
          <xdr:row>158</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156</xdr:row>
          <xdr:rowOff>257175</xdr:rowOff>
        </xdr:from>
        <xdr:to>
          <xdr:col>43</xdr:col>
          <xdr:colOff>104775</xdr:colOff>
          <xdr:row>158</xdr:row>
          <xdr:rowOff>19050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156</xdr:row>
          <xdr:rowOff>257175</xdr:rowOff>
        </xdr:from>
        <xdr:to>
          <xdr:col>54</xdr:col>
          <xdr:colOff>104775</xdr:colOff>
          <xdr:row>158</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156</xdr:row>
          <xdr:rowOff>257175</xdr:rowOff>
        </xdr:from>
        <xdr:to>
          <xdr:col>56</xdr:col>
          <xdr:colOff>104775</xdr:colOff>
          <xdr:row>158</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158</xdr:row>
          <xdr:rowOff>257175</xdr:rowOff>
        </xdr:from>
        <xdr:to>
          <xdr:col>15</xdr:col>
          <xdr:colOff>104775</xdr:colOff>
          <xdr:row>160</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158</xdr:row>
          <xdr:rowOff>257175</xdr:rowOff>
        </xdr:from>
        <xdr:to>
          <xdr:col>17</xdr:col>
          <xdr:colOff>104775</xdr:colOff>
          <xdr:row>160</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158</xdr:row>
          <xdr:rowOff>257175</xdr:rowOff>
        </xdr:from>
        <xdr:to>
          <xdr:col>28</xdr:col>
          <xdr:colOff>104775</xdr:colOff>
          <xdr:row>160</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158</xdr:row>
          <xdr:rowOff>257175</xdr:rowOff>
        </xdr:from>
        <xdr:to>
          <xdr:col>30</xdr:col>
          <xdr:colOff>104775</xdr:colOff>
          <xdr:row>160</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158</xdr:row>
          <xdr:rowOff>257175</xdr:rowOff>
        </xdr:from>
        <xdr:to>
          <xdr:col>41</xdr:col>
          <xdr:colOff>104775</xdr:colOff>
          <xdr:row>160</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158</xdr:row>
          <xdr:rowOff>257175</xdr:rowOff>
        </xdr:from>
        <xdr:to>
          <xdr:col>43</xdr:col>
          <xdr:colOff>104775</xdr:colOff>
          <xdr:row>160</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158</xdr:row>
          <xdr:rowOff>257175</xdr:rowOff>
        </xdr:from>
        <xdr:to>
          <xdr:col>54</xdr:col>
          <xdr:colOff>104775</xdr:colOff>
          <xdr:row>160</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158</xdr:row>
          <xdr:rowOff>257175</xdr:rowOff>
        </xdr:from>
        <xdr:to>
          <xdr:col>56</xdr:col>
          <xdr:colOff>104775</xdr:colOff>
          <xdr:row>160</xdr:row>
          <xdr:rowOff>19050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160</xdr:row>
          <xdr:rowOff>161925</xdr:rowOff>
        </xdr:from>
        <xdr:to>
          <xdr:col>15</xdr:col>
          <xdr:colOff>104775</xdr:colOff>
          <xdr:row>162</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160</xdr:row>
          <xdr:rowOff>161925</xdr:rowOff>
        </xdr:from>
        <xdr:to>
          <xdr:col>17</xdr:col>
          <xdr:colOff>104775</xdr:colOff>
          <xdr:row>162</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161925</xdr:rowOff>
        </xdr:from>
        <xdr:to>
          <xdr:col>28</xdr:col>
          <xdr:colOff>104775</xdr:colOff>
          <xdr:row>162</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160</xdr:row>
          <xdr:rowOff>161925</xdr:rowOff>
        </xdr:from>
        <xdr:to>
          <xdr:col>30</xdr:col>
          <xdr:colOff>104775</xdr:colOff>
          <xdr:row>162</xdr:row>
          <xdr:rowOff>19050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160</xdr:row>
          <xdr:rowOff>161925</xdr:rowOff>
        </xdr:from>
        <xdr:to>
          <xdr:col>41</xdr:col>
          <xdr:colOff>104775</xdr:colOff>
          <xdr:row>162</xdr:row>
          <xdr:rowOff>19050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160</xdr:row>
          <xdr:rowOff>161925</xdr:rowOff>
        </xdr:from>
        <xdr:to>
          <xdr:col>43</xdr:col>
          <xdr:colOff>104775</xdr:colOff>
          <xdr:row>162</xdr:row>
          <xdr:rowOff>19050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160</xdr:row>
          <xdr:rowOff>161925</xdr:rowOff>
        </xdr:from>
        <xdr:to>
          <xdr:col>54</xdr:col>
          <xdr:colOff>104775</xdr:colOff>
          <xdr:row>162</xdr:row>
          <xdr:rowOff>19050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160</xdr:row>
          <xdr:rowOff>161925</xdr:rowOff>
        </xdr:from>
        <xdr:to>
          <xdr:col>56</xdr:col>
          <xdr:colOff>104775</xdr:colOff>
          <xdr:row>162</xdr:row>
          <xdr:rowOff>19050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162</xdr:row>
          <xdr:rowOff>161925</xdr:rowOff>
        </xdr:from>
        <xdr:to>
          <xdr:col>15</xdr:col>
          <xdr:colOff>104775</xdr:colOff>
          <xdr:row>164</xdr:row>
          <xdr:rowOff>19050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162</xdr:row>
          <xdr:rowOff>161925</xdr:rowOff>
        </xdr:from>
        <xdr:to>
          <xdr:col>17</xdr:col>
          <xdr:colOff>104775</xdr:colOff>
          <xdr:row>164</xdr:row>
          <xdr:rowOff>19050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162</xdr:row>
          <xdr:rowOff>161925</xdr:rowOff>
        </xdr:from>
        <xdr:to>
          <xdr:col>28</xdr:col>
          <xdr:colOff>104775</xdr:colOff>
          <xdr:row>164</xdr:row>
          <xdr:rowOff>19050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162</xdr:row>
          <xdr:rowOff>161925</xdr:rowOff>
        </xdr:from>
        <xdr:to>
          <xdr:col>30</xdr:col>
          <xdr:colOff>104775</xdr:colOff>
          <xdr:row>164</xdr:row>
          <xdr:rowOff>19050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162</xdr:row>
          <xdr:rowOff>161925</xdr:rowOff>
        </xdr:from>
        <xdr:to>
          <xdr:col>41</xdr:col>
          <xdr:colOff>104775</xdr:colOff>
          <xdr:row>164</xdr:row>
          <xdr:rowOff>19050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162</xdr:row>
          <xdr:rowOff>161925</xdr:rowOff>
        </xdr:from>
        <xdr:to>
          <xdr:col>43</xdr:col>
          <xdr:colOff>104775</xdr:colOff>
          <xdr:row>164</xdr:row>
          <xdr:rowOff>19050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162</xdr:row>
          <xdr:rowOff>161925</xdr:rowOff>
        </xdr:from>
        <xdr:to>
          <xdr:col>54</xdr:col>
          <xdr:colOff>104775</xdr:colOff>
          <xdr:row>164</xdr:row>
          <xdr:rowOff>19050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162</xdr:row>
          <xdr:rowOff>161925</xdr:rowOff>
        </xdr:from>
        <xdr:to>
          <xdr:col>56</xdr:col>
          <xdr:colOff>104775</xdr:colOff>
          <xdr:row>164</xdr:row>
          <xdr:rowOff>19050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164</xdr:row>
          <xdr:rowOff>161925</xdr:rowOff>
        </xdr:from>
        <xdr:to>
          <xdr:col>15</xdr:col>
          <xdr:colOff>104775</xdr:colOff>
          <xdr:row>166</xdr:row>
          <xdr:rowOff>19050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164</xdr:row>
          <xdr:rowOff>161925</xdr:rowOff>
        </xdr:from>
        <xdr:to>
          <xdr:col>17</xdr:col>
          <xdr:colOff>104775</xdr:colOff>
          <xdr:row>166</xdr:row>
          <xdr:rowOff>19050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164</xdr:row>
          <xdr:rowOff>161925</xdr:rowOff>
        </xdr:from>
        <xdr:to>
          <xdr:col>28</xdr:col>
          <xdr:colOff>104775</xdr:colOff>
          <xdr:row>166</xdr:row>
          <xdr:rowOff>19050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164</xdr:row>
          <xdr:rowOff>161925</xdr:rowOff>
        </xdr:from>
        <xdr:to>
          <xdr:col>30</xdr:col>
          <xdr:colOff>104775</xdr:colOff>
          <xdr:row>166</xdr:row>
          <xdr:rowOff>19050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164</xdr:row>
          <xdr:rowOff>161925</xdr:rowOff>
        </xdr:from>
        <xdr:to>
          <xdr:col>41</xdr:col>
          <xdr:colOff>104775</xdr:colOff>
          <xdr:row>166</xdr:row>
          <xdr:rowOff>19050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164</xdr:row>
          <xdr:rowOff>161925</xdr:rowOff>
        </xdr:from>
        <xdr:to>
          <xdr:col>43</xdr:col>
          <xdr:colOff>104775</xdr:colOff>
          <xdr:row>166</xdr:row>
          <xdr:rowOff>19050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164</xdr:row>
          <xdr:rowOff>161925</xdr:rowOff>
        </xdr:from>
        <xdr:to>
          <xdr:col>54</xdr:col>
          <xdr:colOff>104775</xdr:colOff>
          <xdr:row>166</xdr:row>
          <xdr:rowOff>19050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164</xdr:row>
          <xdr:rowOff>161925</xdr:rowOff>
        </xdr:from>
        <xdr:to>
          <xdr:col>56</xdr:col>
          <xdr:colOff>104775</xdr:colOff>
          <xdr:row>166</xdr:row>
          <xdr:rowOff>19050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166</xdr:row>
          <xdr:rowOff>161925</xdr:rowOff>
        </xdr:from>
        <xdr:to>
          <xdr:col>15</xdr:col>
          <xdr:colOff>104775</xdr:colOff>
          <xdr:row>168</xdr:row>
          <xdr:rowOff>19050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166</xdr:row>
          <xdr:rowOff>161925</xdr:rowOff>
        </xdr:from>
        <xdr:to>
          <xdr:col>17</xdr:col>
          <xdr:colOff>104775</xdr:colOff>
          <xdr:row>168</xdr:row>
          <xdr:rowOff>19050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166</xdr:row>
          <xdr:rowOff>161925</xdr:rowOff>
        </xdr:from>
        <xdr:to>
          <xdr:col>28</xdr:col>
          <xdr:colOff>104775</xdr:colOff>
          <xdr:row>168</xdr:row>
          <xdr:rowOff>19050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166</xdr:row>
          <xdr:rowOff>161925</xdr:rowOff>
        </xdr:from>
        <xdr:to>
          <xdr:col>30</xdr:col>
          <xdr:colOff>104775</xdr:colOff>
          <xdr:row>168</xdr:row>
          <xdr:rowOff>19050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166</xdr:row>
          <xdr:rowOff>161925</xdr:rowOff>
        </xdr:from>
        <xdr:to>
          <xdr:col>41</xdr:col>
          <xdr:colOff>104775</xdr:colOff>
          <xdr:row>168</xdr:row>
          <xdr:rowOff>19050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166</xdr:row>
          <xdr:rowOff>161925</xdr:rowOff>
        </xdr:from>
        <xdr:to>
          <xdr:col>43</xdr:col>
          <xdr:colOff>104775</xdr:colOff>
          <xdr:row>168</xdr:row>
          <xdr:rowOff>19050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166</xdr:row>
          <xdr:rowOff>161925</xdr:rowOff>
        </xdr:from>
        <xdr:to>
          <xdr:col>54</xdr:col>
          <xdr:colOff>104775</xdr:colOff>
          <xdr:row>168</xdr:row>
          <xdr:rowOff>19050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166</xdr:row>
          <xdr:rowOff>161925</xdr:rowOff>
        </xdr:from>
        <xdr:to>
          <xdr:col>56</xdr:col>
          <xdr:colOff>104775</xdr:colOff>
          <xdr:row>168</xdr:row>
          <xdr:rowOff>19050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168</xdr:row>
          <xdr:rowOff>161925</xdr:rowOff>
        </xdr:from>
        <xdr:to>
          <xdr:col>15</xdr:col>
          <xdr:colOff>104775</xdr:colOff>
          <xdr:row>170</xdr:row>
          <xdr:rowOff>19050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168</xdr:row>
          <xdr:rowOff>161925</xdr:rowOff>
        </xdr:from>
        <xdr:to>
          <xdr:col>17</xdr:col>
          <xdr:colOff>104775</xdr:colOff>
          <xdr:row>170</xdr:row>
          <xdr:rowOff>19050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168</xdr:row>
          <xdr:rowOff>161925</xdr:rowOff>
        </xdr:from>
        <xdr:to>
          <xdr:col>41</xdr:col>
          <xdr:colOff>104775</xdr:colOff>
          <xdr:row>170</xdr:row>
          <xdr:rowOff>19050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168</xdr:row>
          <xdr:rowOff>161925</xdr:rowOff>
        </xdr:from>
        <xdr:to>
          <xdr:col>43</xdr:col>
          <xdr:colOff>104775</xdr:colOff>
          <xdr:row>170</xdr:row>
          <xdr:rowOff>19050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168</xdr:row>
          <xdr:rowOff>161925</xdr:rowOff>
        </xdr:from>
        <xdr:to>
          <xdr:col>54</xdr:col>
          <xdr:colOff>104775</xdr:colOff>
          <xdr:row>170</xdr:row>
          <xdr:rowOff>19050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168</xdr:row>
          <xdr:rowOff>161925</xdr:rowOff>
        </xdr:from>
        <xdr:to>
          <xdr:col>56</xdr:col>
          <xdr:colOff>104775</xdr:colOff>
          <xdr:row>170</xdr:row>
          <xdr:rowOff>19050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170</xdr:row>
          <xdr:rowOff>161925</xdr:rowOff>
        </xdr:from>
        <xdr:to>
          <xdr:col>15</xdr:col>
          <xdr:colOff>104775</xdr:colOff>
          <xdr:row>172</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170</xdr:row>
          <xdr:rowOff>161925</xdr:rowOff>
        </xdr:from>
        <xdr:to>
          <xdr:col>17</xdr:col>
          <xdr:colOff>104775</xdr:colOff>
          <xdr:row>172</xdr:row>
          <xdr:rowOff>19050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170</xdr:row>
          <xdr:rowOff>161925</xdr:rowOff>
        </xdr:from>
        <xdr:to>
          <xdr:col>41</xdr:col>
          <xdr:colOff>104775</xdr:colOff>
          <xdr:row>172</xdr:row>
          <xdr:rowOff>19050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170</xdr:row>
          <xdr:rowOff>161925</xdr:rowOff>
        </xdr:from>
        <xdr:to>
          <xdr:col>43</xdr:col>
          <xdr:colOff>104775</xdr:colOff>
          <xdr:row>172</xdr:row>
          <xdr:rowOff>19050</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170</xdr:row>
          <xdr:rowOff>161925</xdr:rowOff>
        </xdr:from>
        <xdr:to>
          <xdr:col>54</xdr:col>
          <xdr:colOff>104775</xdr:colOff>
          <xdr:row>172</xdr:row>
          <xdr:rowOff>19050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170</xdr:row>
          <xdr:rowOff>161925</xdr:rowOff>
        </xdr:from>
        <xdr:to>
          <xdr:col>56</xdr:col>
          <xdr:colOff>104775</xdr:colOff>
          <xdr:row>172</xdr:row>
          <xdr:rowOff>19050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172</xdr:row>
          <xdr:rowOff>161925</xdr:rowOff>
        </xdr:from>
        <xdr:to>
          <xdr:col>15</xdr:col>
          <xdr:colOff>104775</xdr:colOff>
          <xdr:row>174</xdr:row>
          <xdr:rowOff>19050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172</xdr:row>
          <xdr:rowOff>161925</xdr:rowOff>
        </xdr:from>
        <xdr:to>
          <xdr:col>17</xdr:col>
          <xdr:colOff>104775</xdr:colOff>
          <xdr:row>174</xdr:row>
          <xdr:rowOff>19050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172</xdr:row>
          <xdr:rowOff>161925</xdr:rowOff>
        </xdr:from>
        <xdr:to>
          <xdr:col>28</xdr:col>
          <xdr:colOff>104775</xdr:colOff>
          <xdr:row>174</xdr:row>
          <xdr:rowOff>19050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172</xdr:row>
          <xdr:rowOff>161925</xdr:rowOff>
        </xdr:from>
        <xdr:to>
          <xdr:col>30</xdr:col>
          <xdr:colOff>104775</xdr:colOff>
          <xdr:row>174</xdr:row>
          <xdr:rowOff>19050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172</xdr:row>
          <xdr:rowOff>161925</xdr:rowOff>
        </xdr:from>
        <xdr:to>
          <xdr:col>41</xdr:col>
          <xdr:colOff>104775</xdr:colOff>
          <xdr:row>174</xdr:row>
          <xdr:rowOff>19050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172</xdr:row>
          <xdr:rowOff>161925</xdr:rowOff>
        </xdr:from>
        <xdr:to>
          <xdr:col>43</xdr:col>
          <xdr:colOff>104775</xdr:colOff>
          <xdr:row>174</xdr:row>
          <xdr:rowOff>19050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172</xdr:row>
          <xdr:rowOff>161925</xdr:rowOff>
        </xdr:from>
        <xdr:to>
          <xdr:col>54</xdr:col>
          <xdr:colOff>104775</xdr:colOff>
          <xdr:row>174</xdr:row>
          <xdr:rowOff>19050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172</xdr:row>
          <xdr:rowOff>161925</xdr:rowOff>
        </xdr:from>
        <xdr:to>
          <xdr:col>56</xdr:col>
          <xdr:colOff>104775</xdr:colOff>
          <xdr:row>174</xdr:row>
          <xdr:rowOff>19050</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174</xdr:row>
          <xdr:rowOff>161925</xdr:rowOff>
        </xdr:from>
        <xdr:to>
          <xdr:col>15</xdr:col>
          <xdr:colOff>104775</xdr:colOff>
          <xdr:row>176</xdr:row>
          <xdr:rowOff>19050</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174</xdr:row>
          <xdr:rowOff>161925</xdr:rowOff>
        </xdr:from>
        <xdr:to>
          <xdr:col>17</xdr:col>
          <xdr:colOff>104775</xdr:colOff>
          <xdr:row>176</xdr:row>
          <xdr:rowOff>19050</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174</xdr:row>
          <xdr:rowOff>161925</xdr:rowOff>
        </xdr:from>
        <xdr:to>
          <xdr:col>28</xdr:col>
          <xdr:colOff>104775</xdr:colOff>
          <xdr:row>176</xdr:row>
          <xdr:rowOff>19050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174</xdr:row>
          <xdr:rowOff>161925</xdr:rowOff>
        </xdr:from>
        <xdr:to>
          <xdr:col>30</xdr:col>
          <xdr:colOff>104775</xdr:colOff>
          <xdr:row>176</xdr:row>
          <xdr:rowOff>19050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174</xdr:row>
          <xdr:rowOff>161925</xdr:rowOff>
        </xdr:from>
        <xdr:to>
          <xdr:col>41</xdr:col>
          <xdr:colOff>104775</xdr:colOff>
          <xdr:row>176</xdr:row>
          <xdr:rowOff>19050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174</xdr:row>
          <xdr:rowOff>161925</xdr:rowOff>
        </xdr:from>
        <xdr:to>
          <xdr:col>43</xdr:col>
          <xdr:colOff>104775</xdr:colOff>
          <xdr:row>176</xdr:row>
          <xdr:rowOff>19050</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174</xdr:row>
          <xdr:rowOff>161925</xdr:rowOff>
        </xdr:from>
        <xdr:to>
          <xdr:col>54</xdr:col>
          <xdr:colOff>104775</xdr:colOff>
          <xdr:row>176</xdr:row>
          <xdr:rowOff>19050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174</xdr:row>
          <xdr:rowOff>161925</xdr:rowOff>
        </xdr:from>
        <xdr:to>
          <xdr:col>56</xdr:col>
          <xdr:colOff>104775</xdr:colOff>
          <xdr:row>176</xdr:row>
          <xdr:rowOff>19050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176</xdr:row>
          <xdr:rowOff>161925</xdr:rowOff>
        </xdr:from>
        <xdr:to>
          <xdr:col>15</xdr:col>
          <xdr:colOff>104775</xdr:colOff>
          <xdr:row>178</xdr:row>
          <xdr:rowOff>19050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176</xdr:row>
          <xdr:rowOff>161925</xdr:rowOff>
        </xdr:from>
        <xdr:to>
          <xdr:col>17</xdr:col>
          <xdr:colOff>104775</xdr:colOff>
          <xdr:row>178</xdr:row>
          <xdr:rowOff>19050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176</xdr:row>
          <xdr:rowOff>161925</xdr:rowOff>
        </xdr:from>
        <xdr:to>
          <xdr:col>28</xdr:col>
          <xdr:colOff>104775</xdr:colOff>
          <xdr:row>178</xdr:row>
          <xdr:rowOff>19050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176</xdr:row>
          <xdr:rowOff>161925</xdr:rowOff>
        </xdr:from>
        <xdr:to>
          <xdr:col>30</xdr:col>
          <xdr:colOff>104775</xdr:colOff>
          <xdr:row>178</xdr:row>
          <xdr:rowOff>19050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176</xdr:row>
          <xdr:rowOff>161925</xdr:rowOff>
        </xdr:from>
        <xdr:to>
          <xdr:col>41</xdr:col>
          <xdr:colOff>104775</xdr:colOff>
          <xdr:row>178</xdr:row>
          <xdr:rowOff>19050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176</xdr:row>
          <xdr:rowOff>161925</xdr:rowOff>
        </xdr:from>
        <xdr:to>
          <xdr:col>43</xdr:col>
          <xdr:colOff>104775</xdr:colOff>
          <xdr:row>178</xdr:row>
          <xdr:rowOff>19050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176</xdr:row>
          <xdr:rowOff>161925</xdr:rowOff>
        </xdr:from>
        <xdr:to>
          <xdr:col>54</xdr:col>
          <xdr:colOff>104775</xdr:colOff>
          <xdr:row>178</xdr:row>
          <xdr:rowOff>19050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176</xdr:row>
          <xdr:rowOff>161925</xdr:rowOff>
        </xdr:from>
        <xdr:to>
          <xdr:col>56</xdr:col>
          <xdr:colOff>104775</xdr:colOff>
          <xdr:row>178</xdr:row>
          <xdr:rowOff>19050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178</xdr:row>
          <xdr:rowOff>161925</xdr:rowOff>
        </xdr:from>
        <xdr:to>
          <xdr:col>15</xdr:col>
          <xdr:colOff>104775</xdr:colOff>
          <xdr:row>180</xdr:row>
          <xdr:rowOff>19050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178</xdr:row>
          <xdr:rowOff>161925</xdr:rowOff>
        </xdr:from>
        <xdr:to>
          <xdr:col>17</xdr:col>
          <xdr:colOff>104775</xdr:colOff>
          <xdr:row>180</xdr:row>
          <xdr:rowOff>19050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178</xdr:row>
          <xdr:rowOff>161925</xdr:rowOff>
        </xdr:from>
        <xdr:to>
          <xdr:col>28</xdr:col>
          <xdr:colOff>104775</xdr:colOff>
          <xdr:row>180</xdr:row>
          <xdr:rowOff>19050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178</xdr:row>
          <xdr:rowOff>161925</xdr:rowOff>
        </xdr:from>
        <xdr:to>
          <xdr:col>30</xdr:col>
          <xdr:colOff>104775</xdr:colOff>
          <xdr:row>180</xdr:row>
          <xdr:rowOff>19050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178</xdr:row>
          <xdr:rowOff>161925</xdr:rowOff>
        </xdr:from>
        <xdr:to>
          <xdr:col>41</xdr:col>
          <xdr:colOff>104775</xdr:colOff>
          <xdr:row>180</xdr:row>
          <xdr:rowOff>19050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178</xdr:row>
          <xdr:rowOff>161925</xdr:rowOff>
        </xdr:from>
        <xdr:to>
          <xdr:col>43</xdr:col>
          <xdr:colOff>104775</xdr:colOff>
          <xdr:row>180</xdr:row>
          <xdr:rowOff>19050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178</xdr:row>
          <xdr:rowOff>161925</xdr:rowOff>
        </xdr:from>
        <xdr:to>
          <xdr:col>54</xdr:col>
          <xdr:colOff>104775</xdr:colOff>
          <xdr:row>180</xdr:row>
          <xdr:rowOff>19050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178</xdr:row>
          <xdr:rowOff>161925</xdr:rowOff>
        </xdr:from>
        <xdr:to>
          <xdr:col>56</xdr:col>
          <xdr:colOff>104775</xdr:colOff>
          <xdr:row>180</xdr:row>
          <xdr:rowOff>19050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180</xdr:row>
          <xdr:rowOff>161925</xdr:rowOff>
        </xdr:from>
        <xdr:to>
          <xdr:col>15</xdr:col>
          <xdr:colOff>104775</xdr:colOff>
          <xdr:row>182</xdr:row>
          <xdr:rowOff>19050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180</xdr:row>
          <xdr:rowOff>161925</xdr:rowOff>
        </xdr:from>
        <xdr:to>
          <xdr:col>17</xdr:col>
          <xdr:colOff>104775</xdr:colOff>
          <xdr:row>182</xdr:row>
          <xdr:rowOff>19050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180</xdr:row>
          <xdr:rowOff>161925</xdr:rowOff>
        </xdr:from>
        <xdr:to>
          <xdr:col>28</xdr:col>
          <xdr:colOff>104775</xdr:colOff>
          <xdr:row>182</xdr:row>
          <xdr:rowOff>19050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180</xdr:row>
          <xdr:rowOff>161925</xdr:rowOff>
        </xdr:from>
        <xdr:to>
          <xdr:col>30</xdr:col>
          <xdr:colOff>104775</xdr:colOff>
          <xdr:row>182</xdr:row>
          <xdr:rowOff>19050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180</xdr:row>
          <xdr:rowOff>161925</xdr:rowOff>
        </xdr:from>
        <xdr:to>
          <xdr:col>41</xdr:col>
          <xdr:colOff>104775</xdr:colOff>
          <xdr:row>182</xdr:row>
          <xdr:rowOff>19050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180</xdr:row>
          <xdr:rowOff>161925</xdr:rowOff>
        </xdr:from>
        <xdr:to>
          <xdr:col>43</xdr:col>
          <xdr:colOff>104775</xdr:colOff>
          <xdr:row>182</xdr:row>
          <xdr:rowOff>19050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180</xdr:row>
          <xdr:rowOff>161925</xdr:rowOff>
        </xdr:from>
        <xdr:to>
          <xdr:col>54</xdr:col>
          <xdr:colOff>104775</xdr:colOff>
          <xdr:row>182</xdr:row>
          <xdr:rowOff>19050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180</xdr:row>
          <xdr:rowOff>161925</xdr:rowOff>
        </xdr:from>
        <xdr:to>
          <xdr:col>56</xdr:col>
          <xdr:colOff>104775</xdr:colOff>
          <xdr:row>182</xdr:row>
          <xdr:rowOff>19050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182</xdr:row>
          <xdr:rowOff>161925</xdr:rowOff>
        </xdr:from>
        <xdr:to>
          <xdr:col>15</xdr:col>
          <xdr:colOff>104775</xdr:colOff>
          <xdr:row>184</xdr:row>
          <xdr:rowOff>19050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182</xdr:row>
          <xdr:rowOff>161925</xdr:rowOff>
        </xdr:from>
        <xdr:to>
          <xdr:col>17</xdr:col>
          <xdr:colOff>104775</xdr:colOff>
          <xdr:row>184</xdr:row>
          <xdr:rowOff>19050</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182</xdr:row>
          <xdr:rowOff>161925</xdr:rowOff>
        </xdr:from>
        <xdr:to>
          <xdr:col>28</xdr:col>
          <xdr:colOff>104775</xdr:colOff>
          <xdr:row>184</xdr:row>
          <xdr:rowOff>19050</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182</xdr:row>
          <xdr:rowOff>161925</xdr:rowOff>
        </xdr:from>
        <xdr:to>
          <xdr:col>30</xdr:col>
          <xdr:colOff>104775</xdr:colOff>
          <xdr:row>184</xdr:row>
          <xdr:rowOff>19050</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182</xdr:row>
          <xdr:rowOff>161925</xdr:rowOff>
        </xdr:from>
        <xdr:to>
          <xdr:col>41</xdr:col>
          <xdr:colOff>104775</xdr:colOff>
          <xdr:row>184</xdr:row>
          <xdr:rowOff>19050</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182</xdr:row>
          <xdr:rowOff>161925</xdr:rowOff>
        </xdr:from>
        <xdr:to>
          <xdr:col>43</xdr:col>
          <xdr:colOff>104775</xdr:colOff>
          <xdr:row>184</xdr:row>
          <xdr:rowOff>19050</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182</xdr:row>
          <xdr:rowOff>161925</xdr:rowOff>
        </xdr:from>
        <xdr:to>
          <xdr:col>54</xdr:col>
          <xdr:colOff>104775</xdr:colOff>
          <xdr:row>184</xdr:row>
          <xdr:rowOff>19050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182</xdr:row>
          <xdr:rowOff>161925</xdr:rowOff>
        </xdr:from>
        <xdr:to>
          <xdr:col>56</xdr:col>
          <xdr:colOff>104775</xdr:colOff>
          <xdr:row>184</xdr:row>
          <xdr:rowOff>19050</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184</xdr:row>
          <xdr:rowOff>161925</xdr:rowOff>
        </xdr:from>
        <xdr:to>
          <xdr:col>15</xdr:col>
          <xdr:colOff>104775</xdr:colOff>
          <xdr:row>186</xdr:row>
          <xdr:rowOff>19050</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184</xdr:row>
          <xdr:rowOff>161925</xdr:rowOff>
        </xdr:from>
        <xdr:to>
          <xdr:col>17</xdr:col>
          <xdr:colOff>104775</xdr:colOff>
          <xdr:row>186</xdr:row>
          <xdr:rowOff>19050</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184</xdr:row>
          <xdr:rowOff>161925</xdr:rowOff>
        </xdr:from>
        <xdr:to>
          <xdr:col>28</xdr:col>
          <xdr:colOff>104775</xdr:colOff>
          <xdr:row>186</xdr:row>
          <xdr:rowOff>19050</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184</xdr:row>
          <xdr:rowOff>161925</xdr:rowOff>
        </xdr:from>
        <xdr:to>
          <xdr:col>30</xdr:col>
          <xdr:colOff>104775</xdr:colOff>
          <xdr:row>186</xdr:row>
          <xdr:rowOff>19050</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184</xdr:row>
          <xdr:rowOff>161925</xdr:rowOff>
        </xdr:from>
        <xdr:to>
          <xdr:col>41</xdr:col>
          <xdr:colOff>104775</xdr:colOff>
          <xdr:row>186</xdr:row>
          <xdr:rowOff>19050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184</xdr:row>
          <xdr:rowOff>161925</xdr:rowOff>
        </xdr:from>
        <xdr:to>
          <xdr:col>43</xdr:col>
          <xdr:colOff>104775</xdr:colOff>
          <xdr:row>186</xdr:row>
          <xdr:rowOff>19050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184</xdr:row>
          <xdr:rowOff>161925</xdr:rowOff>
        </xdr:from>
        <xdr:to>
          <xdr:col>54</xdr:col>
          <xdr:colOff>104775</xdr:colOff>
          <xdr:row>186</xdr:row>
          <xdr:rowOff>19050</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184</xdr:row>
          <xdr:rowOff>161925</xdr:rowOff>
        </xdr:from>
        <xdr:to>
          <xdr:col>56</xdr:col>
          <xdr:colOff>104775</xdr:colOff>
          <xdr:row>186</xdr:row>
          <xdr:rowOff>19050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186</xdr:row>
          <xdr:rowOff>161925</xdr:rowOff>
        </xdr:from>
        <xdr:to>
          <xdr:col>15</xdr:col>
          <xdr:colOff>104775</xdr:colOff>
          <xdr:row>188</xdr:row>
          <xdr:rowOff>19050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186</xdr:row>
          <xdr:rowOff>161925</xdr:rowOff>
        </xdr:from>
        <xdr:to>
          <xdr:col>17</xdr:col>
          <xdr:colOff>104775</xdr:colOff>
          <xdr:row>188</xdr:row>
          <xdr:rowOff>19050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186</xdr:row>
          <xdr:rowOff>161925</xdr:rowOff>
        </xdr:from>
        <xdr:to>
          <xdr:col>28</xdr:col>
          <xdr:colOff>104775</xdr:colOff>
          <xdr:row>188</xdr:row>
          <xdr:rowOff>19050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186</xdr:row>
          <xdr:rowOff>161925</xdr:rowOff>
        </xdr:from>
        <xdr:to>
          <xdr:col>30</xdr:col>
          <xdr:colOff>104775</xdr:colOff>
          <xdr:row>188</xdr:row>
          <xdr:rowOff>19050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186</xdr:row>
          <xdr:rowOff>161925</xdr:rowOff>
        </xdr:from>
        <xdr:to>
          <xdr:col>41</xdr:col>
          <xdr:colOff>104775</xdr:colOff>
          <xdr:row>188</xdr:row>
          <xdr:rowOff>19050</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186</xdr:row>
          <xdr:rowOff>161925</xdr:rowOff>
        </xdr:from>
        <xdr:to>
          <xdr:col>43</xdr:col>
          <xdr:colOff>104775</xdr:colOff>
          <xdr:row>188</xdr:row>
          <xdr:rowOff>19050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186</xdr:row>
          <xdr:rowOff>161925</xdr:rowOff>
        </xdr:from>
        <xdr:to>
          <xdr:col>54</xdr:col>
          <xdr:colOff>104775</xdr:colOff>
          <xdr:row>188</xdr:row>
          <xdr:rowOff>19050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186</xdr:row>
          <xdr:rowOff>161925</xdr:rowOff>
        </xdr:from>
        <xdr:to>
          <xdr:col>56</xdr:col>
          <xdr:colOff>104775</xdr:colOff>
          <xdr:row>188</xdr:row>
          <xdr:rowOff>19050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188</xdr:row>
          <xdr:rowOff>161925</xdr:rowOff>
        </xdr:from>
        <xdr:to>
          <xdr:col>15</xdr:col>
          <xdr:colOff>104775</xdr:colOff>
          <xdr:row>190</xdr:row>
          <xdr:rowOff>19050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188</xdr:row>
          <xdr:rowOff>161925</xdr:rowOff>
        </xdr:from>
        <xdr:to>
          <xdr:col>17</xdr:col>
          <xdr:colOff>104775</xdr:colOff>
          <xdr:row>190</xdr:row>
          <xdr:rowOff>19050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188</xdr:row>
          <xdr:rowOff>161925</xdr:rowOff>
        </xdr:from>
        <xdr:to>
          <xdr:col>28</xdr:col>
          <xdr:colOff>104775</xdr:colOff>
          <xdr:row>190</xdr:row>
          <xdr:rowOff>19050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188</xdr:row>
          <xdr:rowOff>161925</xdr:rowOff>
        </xdr:from>
        <xdr:to>
          <xdr:col>30</xdr:col>
          <xdr:colOff>104775</xdr:colOff>
          <xdr:row>190</xdr:row>
          <xdr:rowOff>19050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188</xdr:row>
          <xdr:rowOff>161925</xdr:rowOff>
        </xdr:from>
        <xdr:to>
          <xdr:col>41</xdr:col>
          <xdr:colOff>104775</xdr:colOff>
          <xdr:row>190</xdr:row>
          <xdr:rowOff>19050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188</xdr:row>
          <xdr:rowOff>161925</xdr:rowOff>
        </xdr:from>
        <xdr:to>
          <xdr:col>43</xdr:col>
          <xdr:colOff>104775</xdr:colOff>
          <xdr:row>190</xdr:row>
          <xdr:rowOff>19050</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188</xdr:row>
          <xdr:rowOff>161925</xdr:rowOff>
        </xdr:from>
        <xdr:to>
          <xdr:col>54</xdr:col>
          <xdr:colOff>104775</xdr:colOff>
          <xdr:row>190</xdr:row>
          <xdr:rowOff>19050</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188</xdr:row>
          <xdr:rowOff>161925</xdr:rowOff>
        </xdr:from>
        <xdr:to>
          <xdr:col>56</xdr:col>
          <xdr:colOff>104775</xdr:colOff>
          <xdr:row>190</xdr:row>
          <xdr:rowOff>19050</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190</xdr:row>
          <xdr:rowOff>161925</xdr:rowOff>
        </xdr:from>
        <xdr:to>
          <xdr:col>15</xdr:col>
          <xdr:colOff>104775</xdr:colOff>
          <xdr:row>192</xdr:row>
          <xdr:rowOff>19050</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190</xdr:row>
          <xdr:rowOff>161925</xdr:rowOff>
        </xdr:from>
        <xdr:to>
          <xdr:col>17</xdr:col>
          <xdr:colOff>104775</xdr:colOff>
          <xdr:row>192</xdr:row>
          <xdr:rowOff>19050</xdr:rowOff>
        </xdr:to>
        <xdr:sp macro="" textlink="">
          <xdr:nvSpPr>
            <xdr:cNvPr id="4317" name="Check Box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190</xdr:row>
          <xdr:rowOff>161925</xdr:rowOff>
        </xdr:from>
        <xdr:to>
          <xdr:col>28</xdr:col>
          <xdr:colOff>104775</xdr:colOff>
          <xdr:row>192</xdr:row>
          <xdr:rowOff>19050</xdr:rowOff>
        </xdr:to>
        <xdr:sp macro="" textlink="">
          <xdr:nvSpPr>
            <xdr:cNvPr id="4318" name="Check Box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190</xdr:row>
          <xdr:rowOff>161925</xdr:rowOff>
        </xdr:from>
        <xdr:to>
          <xdr:col>30</xdr:col>
          <xdr:colOff>104775</xdr:colOff>
          <xdr:row>192</xdr:row>
          <xdr:rowOff>19050</xdr:rowOff>
        </xdr:to>
        <xdr:sp macro="" textlink="">
          <xdr:nvSpPr>
            <xdr:cNvPr id="4319" name="Check Box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190</xdr:row>
          <xdr:rowOff>161925</xdr:rowOff>
        </xdr:from>
        <xdr:to>
          <xdr:col>41</xdr:col>
          <xdr:colOff>104775</xdr:colOff>
          <xdr:row>192</xdr:row>
          <xdr:rowOff>19050</xdr:rowOff>
        </xdr:to>
        <xdr:sp macro="" textlink="">
          <xdr:nvSpPr>
            <xdr:cNvPr id="4320" name="Check Box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190</xdr:row>
          <xdr:rowOff>161925</xdr:rowOff>
        </xdr:from>
        <xdr:to>
          <xdr:col>43</xdr:col>
          <xdr:colOff>104775</xdr:colOff>
          <xdr:row>192</xdr:row>
          <xdr:rowOff>19050</xdr:rowOff>
        </xdr:to>
        <xdr:sp macro="" textlink="">
          <xdr:nvSpPr>
            <xdr:cNvPr id="4321" name="Check Box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190</xdr:row>
          <xdr:rowOff>161925</xdr:rowOff>
        </xdr:from>
        <xdr:to>
          <xdr:col>54</xdr:col>
          <xdr:colOff>104775</xdr:colOff>
          <xdr:row>192</xdr:row>
          <xdr:rowOff>19050</xdr:rowOff>
        </xdr:to>
        <xdr:sp macro="" textlink="">
          <xdr:nvSpPr>
            <xdr:cNvPr id="4322" name="Check Box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190</xdr:row>
          <xdr:rowOff>161925</xdr:rowOff>
        </xdr:from>
        <xdr:to>
          <xdr:col>56</xdr:col>
          <xdr:colOff>104775</xdr:colOff>
          <xdr:row>192</xdr:row>
          <xdr:rowOff>19050</xdr:rowOff>
        </xdr:to>
        <xdr:sp macro="" textlink="">
          <xdr:nvSpPr>
            <xdr:cNvPr id="4323" name="Check Box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192</xdr:row>
          <xdr:rowOff>161925</xdr:rowOff>
        </xdr:from>
        <xdr:to>
          <xdr:col>15</xdr:col>
          <xdr:colOff>104775</xdr:colOff>
          <xdr:row>194</xdr:row>
          <xdr:rowOff>19050</xdr:rowOff>
        </xdr:to>
        <xdr:sp macro="" textlink="">
          <xdr:nvSpPr>
            <xdr:cNvPr id="4324" name="Check Box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192</xdr:row>
          <xdr:rowOff>161925</xdr:rowOff>
        </xdr:from>
        <xdr:to>
          <xdr:col>17</xdr:col>
          <xdr:colOff>104775</xdr:colOff>
          <xdr:row>194</xdr:row>
          <xdr:rowOff>19050</xdr:rowOff>
        </xdr:to>
        <xdr:sp macro="" textlink="">
          <xdr:nvSpPr>
            <xdr:cNvPr id="4325" name="Check Box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192</xdr:row>
          <xdr:rowOff>161925</xdr:rowOff>
        </xdr:from>
        <xdr:to>
          <xdr:col>28</xdr:col>
          <xdr:colOff>104775</xdr:colOff>
          <xdr:row>194</xdr:row>
          <xdr:rowOff>19050</xdr:rowOff>
        </xdr:to>
        <xdr:sp macro="" textlink="">
          <xdr:nvSpPr>
            <xdr:cNvPr id="4326" name="Check Box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192</xdr:row>
          <xdr:rowOff>161925</xdr:rowOff>
        </xdr:from>
        <xdr:to>
          <xdr:col>30</xdr:col>
          <xdr:colOff>104775</xdr:colOff>
          <xdr:row>194</xdr:row>
          <xdr:rowOff>19050</xdr:rowOff>
        </xdr:to>
        <xdr:sp macro="" textlink="">
          <xdr:nvSpPr>
            <xdr:cNvPr id="4327" name="Check Box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192</xdr:row>
          <xdr:rowOff>161925</xdr:rowOff>
        </xdr:from>
        <xdr:to>
          <xdr:col>41</xdr:col>
          <xdr:colOff>104775</xdr:colOff>
          <xdr:row>194</xdr:row>
          <xdr:rowOff>19050</xdr:rowOff>
        </xdr:to>
        <xdr:sp macro="" textlink="">
          <xdr:nvSpPr>
            <xdr:cNvPr id="4328" name="Check Box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192</xdr:row>
          <xdr:rowOff>161925</xdr:rowOff>
        </xdr:from>
        <xdr:to>
          <xdr:col>43</xdr:col>
          <xdr:colOff>104775</xdr:colOff>
          <xdr:row>194</xdr:row>
          <xdr:rowOff>19050</xdr:rowOff>
        </xdr:to>
        <xdr:sp macro="" textlink="">
          <xdr:nvSpPr>
            <xdr:cNvPr id="4329" name="Check Box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192</xdr:row>
          <xdr:rowOff>161925</xdr:rowOff>
        </xdr:from>
        <xdr:to>
          <xdr:col>54</xdr:col>
          <xdr:colOff>104775</xdr:colOff>
          <xdr:row>194</xdr:row>
          <xdr:rowOff>19050</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192</xdr:row>
          <xdr:rowOff>161925</xdr:rowOff>
        </xdr:from>
        <xdr:to>
          <xdr:col>56</xdr:col>
          <xdr:colOff>104775</xdr:colOff>
          <xdr:row>194</xdr:row>
          <xdr:rowOff>19050</xdr:rowOff>
        </xdr:to>
        <xdr:sp macro="" textlink="">
          <xdr:nvSpPr>
            <xdr:cNvPr id="4331" name="Check Box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194</xdr:row>
          <xdr:rowOff>161925</xdr:rowOff>
        </xdr:from>
        <xdr:to>
          <xdr:col>15</xdr:col>
          <xdr:colOff>104775</xdr:colOff>
          <xdr:row>196</xdr:row>
          <xdr:rowOff>19050</xdr:rowOff>
        </xdr:to>
        <xdr:sp macro="" textlink="">
          <xdr:nvSpPr>
            <xdr:cNvPr id="4332" name="Check Box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194</xdr:row>
          <xdr:rowOff>161925</xdr:rowOff>
        </xdr:from>
        <xdr:to>
          <xdr:col>17</xdr:col>
          <xdr:colOff>104775</xdr:colOff>
          <xdr:row>196</xdr:row>
          <xdr:rowOff>19050</xdr:rowOff>
        </xdr:to>
        <xdr:sp macro="" textlink="">
          <xdr:nvSpPr>
            <xdr:cNvPr id="4333" name="Check Box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194</xdr:row>
          <xdr:rowOff>161925</xdr:rowOff>
        </xdr:from>
        <xdr:to>
          <xdr:col>28</xdr:col>
          <xdr:colOff>104775</xdr:colOff>
          <xdr:row>196</xdr:row>
          <xdr:rowOff>19050</xdr:rowOff>
        </xdr:to>
        <xdr:sp macro="" textlink="">
          <xdr:nvSpPr>
            <xdr:cNvPr id="4334" name="Check Box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194</xdr:row>
          <xdr:rowOff>161925</xdr:rowOff>
        </xdr:from>
        <xdr:to>
          <xdr:col>30</xdr:col>
          <xdr:colOff>104775</xdr:colOff>
          <xdr:row>196</xdr:row>
          <xdr:rowOff>19050</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194</xdr:row>
          <xdr:rowOff>161925</xdr:rowOff>
        </xdr:from>
        <xdr:to>
          <xdr:col>41</xdr:col>
          <xdr:colOff>104775</xdr:colOff>
          <xdr:row>196</xdr:row>
          <xdr:rowOff>19050</xdr:rowOff>
        </xdr:to>
        <xdr:sp macro="" textlink="">
          <xdr:nvSpPr>
            <xdr:cNvPr id="4336" name="Check Box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194</xdr:row>
          <xdr:rowOff>161925</xdr:rowOff>
        </xdr:from>
        <xdr:to>
          <xdr:col>43</xdr:col>
          <xdr:colOff>104775</xdr:colOff>
          <xdr:row>196</xdr:row>
          <xdr:rowOff>19050</xdr:rowOff>
        </xdr:to>
        <xdr:sp macro="" textlink="">
          <xdr:nvSpPr>
            <xdr:cNvPr id="4337" name="Check Box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194</xdr:row>
          <xdr:rowOff>161925</xdr:rowOff>
        </xdr:from>
        <xdr:to>
          <xdr:col>54</xdr:col>
          <xdr:colOff>104775</xdr:colOff>
          <xdr:row>196</xdr:row>
          <xdr:rowOff>19050</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194</xdr:row>
          <xdr:rowOff>161925</xdr:rowOff>
        </xdr:from>
        <xdr:to>
          <xdr:col>56</xdr:col>
          <xdr:colOff>104775</xdr:colOff>
          <xdr:row>196</xdr:row>
          <xdr:rowOff>19050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196</xdr:row>
          <xdr:rowOff>171450</xdr:rowOff>
        </xdr:from>
        <xdr:to>
          <xdr:col>15</xdr:col>
          <xdr:colOff>104775</xdr:colOff>
          <xdr:row>198</xdr:row>
          <xdr:rowOff>19050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196</xdr:row>
          <xdr:rowOff>171450</xdr:rowOff>
        </xdr:from>
        <xdr:to>
          <xdr:col>17</xdr:col>
          <xdr:colOff>104775</xdr:colOff>
          <xdr:row>198</xdr:row>
          <xdr:rowOff>19050</xdr:rowOff>
        </xdr:to>
        <xdr:sp macro="" textlink="">
          <xdr:nvSpPr>
            <xdr:cNvPr id="4341" name="Check Box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196</xdr:row>
          <xdr:rowOff>171450</xdr:rowOff>
        </xdr:from>
        <xdr:to>
          <xdr:col>28</xdr:col>
          <xdr:colOff>104775</xdr:colOff>
          <xdr:row>198</xdr:row>
          <xdr:rowOff>19050</xdr:rowOff>
        </xdr:to>
        <xdr:sp macro="" textlink="">
          <xdr:nvSpPr>
            <xdr:cNvPr id="4342" name="Check Box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196</xdr:row>
          <xdr:rowOff>171450</xdr:rowOff>
        </xdr:from>
        <xdr:to>
          <xdr:col>30</xdr:col>
          <xdr:colOff>104775</xdr:colOff>
          <xdr:row>198</xdr:row>
          <xdr:rowOff>19050</xdr:rowOff>
        </xdr:to>
        <xdr:sp macro="" textlink="">
          <xdr:nvSpPr>
            <xdr:cNvPr id="4343" name="Check Box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196</xdr:row>
          <xdr:rowOff>171450</xdr:rowOff>
        </xdr:from>
        <xdr:to>
          <xdr:col>41</xdr:col>
          <xdr:colOff>104775</xdr:colOff>
          <xdr:row>198</xdr:row>
          <xdr:rowOff>19050</xdr:rowOff>
        </xdr:to>
        <xdr:sp macro="" textlink="">
          <xdr:nvSpPr>
            <xdr:cNvPr id="4344" name="Check Box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196</xdr:row>
          <xdr:rowOff>171450</xdr:rowOff>
        </xdr:from>
        <xdr:to>
          <xdr:col>43</xdr:col>
          <xdr:colOff>104775</xdr:colOff>
          <xdr:row>198</xdr:row>
          <xdr:rowOff>19050</xdr:rowOff>
        </xdr:to>
        <xdr:sp macro="" textlink="">
          <xdr:nvSpPr>
            <xdr:cNvPr id="4345" name="Check Box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196</xdr:row>
          <xdr:rowOff>171450</xdr:rowOff>
        </xdr:from>
        <xdr:to>
          <xdr:col>54</xdr:col>
          <xdr:colOff>104775</xdr:colOff>
          <xdr:row>198</xdr:row>
          <xdr:rowOff>19050</xdr:rowOff>
        </xdr:to>
        <xdr:sp macro="" textlink="">
          <xdr:nvSpPr>
            <xdr:cNvPr id="4346" name="Check Box 250"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196</xdr:row>
          <xdr:rowOff>171450</xdr:rowOff>
        </xdr:from>
        <xdr:to>
          <xdr:col>56</xdr:col>
          <xdr:colOff>104775</xdr:colOff>
          <xdr:row>198</xdr:row>
          <xdr:rowOff>19050</xdr:rowOff>
        </xdr:to>
        <xdr:sp macro="" textlink="">
          <xdr:nvSpPr>
            <xdr:cNvPr id="4347" name="Check Box 251"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198</xdr:row>
          <xdr:rowOff>161925</xdr:rowOff>
        </xdr:from>
        <xdr:to>
          <xdr:col>15</xdr:col>
          <xdr:colOff>104775</xdr:colOff>
          <xdr:row>200</xdr:row>
          <xdr:rowOff>19050</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198</xdr:row>
          <xdr:rowOff>161925</xdr:rowOff>
        </xdr:from>
        <xdr:to>
          <xdr:col>17</xdr:col>
          <xdr:colOff>104775</xdr:colOff>
          <xdr:row>200</xdr:row>
          <xdr:rowOff>19050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198</xdr:row>
          <xdr:rowOff>161925</xdr:rowOff>
        </xdr:from>
        <xdr:to>
          <xdr:col>28</xdr:col>
          <xdr:colOff>104775</xdr:colOff>
          <xdr:row>200</xdr:row>
          <xdr:rowOff>19050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198</xdr:row>
          <xdr:rowOff>161925</xdr:rowOff>
        </xdr:from>
        <xdr:to>
          <xdr:col>30</xdr:col>
          <xdr:colOff>104775</xdr:colOff>
          <xdr:row>200</xdr:row>
          <xdr:rowOff>19050</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198</xdr:row>
          <xdr:rowOff>161925</xdr:rowOff>
        </xdr:from>
        <xdr:to>
          <xdr:col>41</xdr:col>
          <xdr:colOff>104775</xdr:colOff>
          <xdr:row>200</xdr:row>
          <xdr:rowOff>19050</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198</xdr:row>
          <xdr:rowOff>161925</xdr:rowOff>
        </xdr:from>
        <xdr:to>
          <xdr:col>43</xdr:col>
          <xdr:colOff>104775</xdr:colOff>
          <xdr:row>200</xdr:row>
          <xdr:rowOff>19050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198</xdr:row>
          <xdr:rowOff>161925</xdr:rowOff>
        </xdr:from>
        <xdr:to>
          <xdr:col>54</xdr:col>
          <xdr:colOff>104775</xdr:colOff>
          <xdr:row>200</xdr:row>
          <xdr:rowOff>19050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198</xdr:row>
          <xdr:rowOff>161925</xdr:rowOff>
        </xdr:from>
        <xdr:to>
          <xdr:col>56</xdr:col>
          <xdr:colOff>104775</xdr:colOff>
          <xdr:row>200</xdr:row>
          <xdr:rowOff>19050</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200</xdr:row>
          <xdr:rowOff>161925</xdr:rowOff>
        </xdr:from>
        <xdr:to>
          <xdr:col>15</xdr:col>
          <xdr:colOff>104775</xdr:colOff>
          <xdr:row>202</xdr:row>
          <xdr:rowOff>19050</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200</xdr:row>
          <xdr:rowOff>161925</xdr:rowOff>
        </xdr:from>
        <xdr:to>
          <xdr:col>17</xdr:col>
          <xdr:colOff>104775</xdr:colOff>
          <xdr:row>202</xdr:row>
          <xdr:rowOff>19050</xdr:rowOff>
        </xdr:to>
        <xdr:sp macro="" textlink="">
          <xdr:nvSpPr>
            <xdr:cNvPr id="4357" name="Check Box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200</xdr:row>
          <xdr:rowOff>161925</xdr:rowOff>
        </xdr:from>
        <xdr:to>
          <xdr:col>28</xdr:col>
          <xdr:colOff>104775</xdr:colOff>
          <xdr:row>202</xdr:row>
          <xdr:rowOff>19050</xdr:rowOff>
        </xdr:to>
        <xdr:sp macro="" textlink="">
          <xdr:nvSpPr>
            <xdr:cNvPr id="4358" name="Check Box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200</xdr:row>
          <xdr:rowOff>161925</xdr:rowOff>
        </xdr:from>
        <xdr:to>
          <xdr:col>30</xdr:col>
          <xdr:colOff>104775</xdr:colOff>
          <xdr:row>202</xdr:row>
          <xdr:rowOff>19050</xdr:rowOff>
        </xdr:to>
        <xdr:sp macro="" textlink="">
          <xdr:nvSpPr>
            <xdr:cNvPr id="4359" name="Check Box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200</xdr:row>
          <xdr:rowOff>161925</xdr:rowOff>
        </xdr:from>
        <xdr:to>
          <xdr:col>41</xdr:col>
          <xdr:colOff>104775</xdr:colOff>
          <xdr:row>202</xdr:row>
          <xdr:rowOff>19050</xdr:rowOff>
        </xdr:to>
        <xdr:sp macro="" textlink="">
          <xdr:nvSpPr>
            <xdr:cNvPr id="4360" name="Check Box 264"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200</xdr:row>
          <xdr:rowOff>161925</xdr:rowOff>
        </xdr:from>
        <xdr:to>
          <xdr:col>43</xdr:col>
          <xdr:colOff>104775</xdr:colOff>
          <xdr:row>202</xdr:row>
          <xdr:rowOff>19050</xdr:rowOff>
        </xdr:to>
        <xdr:sp macro="" textlink="">
          <xdr:nvSpPr>
            <xdr:cNvPr id="4361" name="Check Box 265"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200</xdr:row>
          <xdr:rowOff>161925</xdr:rowOff>
        </xdr:from>
        <xdr:to>
          <xdr:col>54</xdr:col>
          <xdr:colOff>104775</xdr:colOff>
          <xdr:row>202</xdr:row>
          <xdr:rowOff>19050</xdr:rowOff>
        </xdr:to>
        <xdr:sp macro="" textlink="">
          <xdr:nvSpPr>
            <xdr:cNvPr id="4362" name="Check Box 266"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200</xdr:row>
          <xdr:rowOff>161925</xdr:rowOff>
        </xdr:from>
        <xdr:to>
          <xdr:col>56</xdr:col>
          <xdr:colOff>104775</xdr:colOff>
          <xdr:row>202</xdr:row>
          <xdr:rowOff>19050</xdr:rowOff>
        </xdr:to>
        <xdr:sp macro="" textlink="">
          <xdr:nvSpPr>
            <xdr:cNvPr id="4363" name="Check Box 267"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207</xdr:row>
          <xdr:rowOff>161925</xdr:rowOff>
        </xdr:from>
        <xdr:to>
          <xdr:col>15</xdr:col>
          <xdr:colOff>104775</xdr:colOff>
          <xdr:row>209</xdr:row>
          <xdr:rowOff>19050</xdr:rowOff>
        </xdr:to>
        <xdr:sp macro="" textlink="">
          <xdr:nvSpPr>
            <xdr:cNvPr id="4364" name="Check Box 268"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207</xdr:row>
          <xdr:rowOff>161925</xdr:rowOff>
        </xdr:from>
        <xdr:to>
          <xdr:col>17</xdr:col>
          <xdr:colOff>104775</xdr:colOff>
          <xdr:row>209</xdr:row>
          <xdr:rowOff>19050</xdr:rowOff>
        </xdr:to>
        <xdr:sp macro="" textlink="">
          <xdr:nvSpPr>
            <xdr:cNvPr id="4365" name="Check Box 269"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207</xdr:row>
          <xdr:rowOff>161925</xdr:rowOff>
        </xdr:from>
        <xdr:to>
          <xdr:col>28</xdr:col>
          <xdr:colOff>104775</xdr:colOff>
          <xdr:row>209</xdr:row>
          <xdr:rowOff>19050</xdr:rowOff>
        </xdr:to>
        <xdr:sp macro="" textlink="">
          <xdr:nvSpPr>
            <xdr:cNvPr id="4366" name="Check Box 27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207</xdr:row>
          <xdr:rowOff>161925</xdr:rowOff>
        </xdr:from>
        <xdr:to>
          <xdr:col>41</xdr:col>
          <xdr:colOff>104775</xdr:colOff>
          <xdr:row>209</xdr:row>
          <xdr:rowOff>19050</xdr:rowOff>
        </xdr:to>
        <xdr:sp macro="" textlink="">
          <xdr:nvSpPr>
            <xdr:cNvPr id="4367" name="Check Box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207</xdr:row>
          <xdr:rowOff>161925</xdr:rowOff>
        </xdr:from>
        <xdr:to>
          <xdr:col>54</xdr:col>
          <xdr:colOff>104775</xdr:colOff>
          <xdr:row>209</xdr:row>
          <xdr:rowOff>19050</xdr:rowOff>
        </xdr:to>
        <xdr:sp macro="" textlink="">
          <xdr:nvSpPr>
            <xdr:cNvPr id="4368" name="Check Box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207</xdr:row>
          <xdr:rowOff>161925</xdr:rowOff>
        </xdr:from>
        <xdr:to>
          <xdr:col>56</xdr:col>
          <xdr:colOff>104775</xdr:colOff>
          <xdr:row>209</xdr:row>
          <xdr:rowOff>19050</xdr:rowOff>
        </xdr:to>
        <xdr:sp macro="" textlink="">
          <xdr:nvSpPr>
            <xdr:cNvPr id="4369" name="Check Box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209</xdr:row>
          <xdr:rowOff>161925</xdr:rowOff>
        </xdr:from>
        <xdr:to>
          <xdr:col>15</xdr:col>
          <xdr:colOff>104775</xdr:colOff>
          <xdr:row>211</xdr:row>
          <xdr:rowOff>19050</xdr:rowOff>
        </xdr:to>
        <xdr:sp macro="" textlink="">
          <xdr:nvSpPr>
            <xdr:cNvPr id="4370" name="Check Box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209</xdr:row>
          <xdr:rowOff>161925</xdr:rowOff>
        </xdr:from>
        <xdr:to>
          <xdr:col>28</xdr:col>
          <xdr:colOff>104775</xdr:colOff>
          <xdr:row>211</xdr:row>
          <xdr:rowOff>19050</xdr:rowOff>
        </xdr:to>
        <xdr:sp macro="" textlink="">
          <xdr:nvSpPr>
            <xdr:cNvPr id="4371" name="Check Box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209</xdr:row>
          <xdr:rowOff>161925</xdr:rowOff>
        </xdr:from>
        <xdr:to>
          <xdr:col>30</xdr:col>
          <xdr:colOff>104775</xdr:colOff>
          <xdr:row>211</xdr:row>
          <xdr:rowOff>19050</xdr:rowOff>
        </xdr:to>
        <xdr:sp macro="" textlink="">
          <xdr:nvSpPr>
            <xdr:cNvPr id="4372" name="Check Box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209</xdr:row>
          <xdr:rowOff>161925</xdr:rowOff>
        </xdr:from>
        <xdr:to>
          <xdr:col>41</xdr:col>
          <xdr:colOff>104775</xdr:colOff>
          <xdr:row>211</xdr:row>
          <xdr:rowOff>19050</xdr:rowOff>
        </xdr:to>
        <xdr:sp macro="" textlink="">
          <xdr:nvSpPr>
            <xdr:cNvPr id="4373" name="Check Box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209</xdr:row>
          <xdr:rowOff>161925</xdr:rowOff>
        </xdr:from>
        <xdr:to>
          <xdr:col>54</xdr:col>
          <xdr:colOff>104775</xdr:colOff>
          <xdr:row>211</xdr:row>
          <xdr:rowOff>19050</xdr:rowOff>
        </xdr:to>
        <xdr:sp macro="" textlink="">
          <xdr:nvSpPr>
            <xdr:cNvPr id="4374" name="Check Box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209</xdr:row>
          <xdr:rowOff>161925</xdr:rowOff>
        </xdr:from>
        <xdr:to>
          <xdr:col>56</xdr:col>
          <xdr:colOff>104775</xdr:colOff>
          <xdr:row>211</xdr:row>
          <xdr:rowOff>19050</xdr:rowOff>
        </xdr:to>
        <xdr:sp macro="" textlink="">
          <xdr:nvSpPr>
            <xdr:cNvPr id="4375" name="Check Box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211</xdr:row>
          <xdr:rowOff>171450</xdr:rowOff>
        </xdr:from>
        <xdr:to>
          <xdr:col>15</xdr:col>
          <xdr:colOff>104775</xdr:colOff>
          <xdr:row>213</xdr:row>
          <xdr:rowOff>28575</xdr:rowOff>
        </xdr:to>
        <xdr:sp macro="" textlink="">
          <xdr:nvSpPr>
            <xdr:cNvPr id="4376" name="Check Box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211</xdr:row>
          <xdr:rowOff>171450</xdr:rowOff>
        </xdr:from>
        <xdr:to>
          <xdr:col>17</xdr:col>
          <xdr:colOff>104775</xdr:colOff>
          <xdr:row>213</xdr:row>
          <xdr:rowOff>28575</xdr:rowOff>
        </xdr:to>
        <xdr:sp macro="" textlink="">
          <xdr:nvSpPr>
            <xdr:cNvPr id="4377" name="Check Box 281"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211</xdr:row>
          <xdr:rowOff>171450</xdr:rowOff>
        </xdr:from>
        <xdr:to>
          <xdr:col>28</xdr:col>
          <xdr:colOff>104775</xdr:colOff>
          <xdr:row>213</xdr:row>
          <xdr:rowOff>28575</xdr:rowOff>
        </xdr:to>
        <xdr:sp macro="" textlink="">
          <xdr:nvSpPr>
            <xdr:cNvPr id="4378" name="Check Box 282"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211</xdr:row>
          <xdr:rowOff>171450</xdr:rowOff>
        </xdr:from>
        <xdr:to>
          <xdr:col>30</xdr:col>
          <xdr:colOff>104775</xdr:colOff>
          <xdr:row>213</xdr:row>
          <xdr:rowOff>28575</xdr:rowOff>
        </xdr:to>
        <xdr:sp macro="" textlink="">
          <xdr:nvSpPr>
            <xdr:cNvPr id="4379" name="Check Box 283"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211</xdr:row>
          <xdr:rowOff>171450</xdr:rowOff>
        </xdr:from>
        <xdr:to>
          <xdr:col>41</xdr:col>
          <xdr:colOff>104775</xdr:colOff>
          <xdr:row>213</xdr:row>
          <xdr:rowOff>28575</xdr:rowOff>
        </xdr:to>
        <xdr:sp macro="" textlink="">
          <xdr:nvSpPr>
            <xdr:cNvPr id="4380" name="Check Box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211</xdr:row>
          <xdr:rowOff>171450</xdr:rowOff>
        </xdr:from>
        <xdr:to>
          <xdr:col>54</xdr:col>
          <xdr:colOff>104775</xdr:colOff>
          <xdr:row>213</xdr:row>
          <xdr:rowOff>28575</xdr:rowOff>
        </xdr:to>
        <xdr:sp macro="" textlink="">
          <xdr:nvSpPr>
            <xdr:cNvPr id="4381" name="Check Box 285"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213</xdr:row>
          <xdr:rowOff>161925</xdr:rowOff>
        </xdr:from>
        <xdr:to>
          <xdr:col>15</xdr:col>
          <xdr:colOff>104775</xdr:colOff>
          <xdr:row>215</xdr:row>
          <xdr:rowOff>19050</xdr:rowOff>
        </xdr:to>
        <xdr:sp macro="" textlink="">
          <xdr:nvSpPr>
            <xdr:cNvPr id="4382" name="Check Box 286"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213</xdr:row>
          <xdr:rowOff>161925</xdr:rowOff>
        </xdr:from>
        <xdr:to>
          <xdr:col>28</xdr:col>
          <xdr:colOff>104775</xdr:colOff>
          <xdr:row>215</xdr:row>
          <xdr:rowOff>19050</xdr:rowOff>
        </xdr:to>
        <xdr:sp macro="" textlink="">
          <xdr:nvSpPr>
            <xdr:cNvPr id="4383" name="Check Box 287"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213</xdr:row>
          <xdr:rowOff>161925</xdr:rowOff>
        </xdr:from>
        <xdr:to>
          <xdr:col>41</xdr:col>
          <xdr:colOff>104775</xdr:colOff>
          <xdr:row>215</xdr:row>
          <xdr:rowOff>19050</xdr:rowOff>
        </xdr:to>
        <xdr:sp macro="" textlink="">
          <xdr:nvSpPr>
            <xdr:cNvPr id="4384" name="Check Box 288"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213</xdr:row>
          <xdr:rowOff>161925</xdr:rowOff>
        </xdr:from>
        <xdr:to>
          <xdr:col>54</xdr:col>
          <xdr:colOff>104775</xdr:colOff>
          <xdr:row>215</xdr:row>
          <xdr:rowOff>19050</xdr:rowOff>
        </xdr:to>
        <xdr:sp macro="" textlink="">
          <xdr:nvSpPr>
            <xdr:cNvPr id="4385" name="Check Box 289"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215</xdr:row>
          <xdr:rowOff>161925</xdr:rowOff>
        </xdr:from>
        <xdr:to>
          <xdr:col>15</xdr:col>
          <xdr:colOff>104775</xdr:colOff>
          <xdr:row>217</xdr:row>
          <xdr:rowOff>19050</xdr:rowOff>
        </xdr:to>
        <xdr:sp macro="" textlink="">
          <xdr:nvSpPr>
            <xdr:cNvPr id="4386" name="Check Box 290"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215</xdr:row>
          <xdr:rowOff>161925</xdr:rowOff>
        </xdr:from>
        <xdr:to>
          <xdr:col>28</xdr:col>
          <xdr:colOff>104775</xdr:colOff>
          <xdr:row>217</xdr:row>
          <xdr:rowOff>19050</xdr:rowOff>
        </xdr:to>
        <xdr:sp macro="" textlink="">
          <xdr:nvSpPr>
            <xdr:cNvPr id="4387" name="Check Box 291"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215</xdr:row>
          <xdr:rowOff>161925</xdr:rowOff>
        </xdr:from>
        <xdr:to>
          <xdr:col>41</xdr:col>
          <xdr:colOff>104775</xdr:colOff>
          <xdr:row>217</xdr:row>
          <xdr:rowOff>19050</xdr:rowOff>
        </xdr:to>
        <xdr:sp macro="" textlink="">
          <xdr:nvSpPr>
            <xdr:cNvPr id="4388" name="Check Box 292"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215</xdr:row>
          <xdr:rowOff>161925</xdr:rowOff>
        </xdr:from>
        <xdr:to>
          <xdr:col>43</xdr:col>
          <xdr:colOff>104775</xdr:colOff>
          <xdr:row>217</xdr:row>
          <xdr:rowOff>19050</xdr:rowOff>
        </xdr:to>
        <xdr:sp macro="" textlink="">
          <xdr:nvSpPr>
            <xdr:cNvPr id="4389" name="Check Box 293"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215</xdr:row>
          <xdr:rowOff>161925</xdr:rowOff>
        </xdr:from>
        <xdr:to>
          <xdr:col>54</xdr:col>
          <xdr:colOff>104775</xdr:colOff>
          <xdr:row>217</xdr:row>
          <xdr:rowOff>19050</xdr:rowOff>
        </xdr:to>
        <xdr:sp macro="" textlink="">
          <xdr:nvSpPr>
            <xdr:cNvPr id="4390" name="Check Box 294"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215</xdr:row>
          <xdr:rowOff>161925</xdr:rowOff>
        </xdr:from>
        <xdr:to>
          <xdr:col>56</xdr:col>
          <xdr:colOff>104775</xdr:colOff>
          <xdr:row>217</xdr:row>
          <xdr:rowOff>19050</xdr:rowOff>
        </xdr:to>
        <xdr:sp macro="" textlink="">
          <xdr:nvSpPr>
            <xdr:cNvPr id="4391" name="Check Box 295"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217</xdr:row>
          <xdr:rowOff>161925</xdr:rowOff>
        </xdr:from>
        <xdr:to>
          <xdr:col>15</xdr:col>
          <xdr:colOff>104775</xdr:colOff>
          <xdr:row>219</xdr:row>
          <xdr:rowOff>19050</xdr:rowOff>
        </xdr:to>
        <xdr:sp macro="" textlink="">
          <xdr:nvSpPr>
            <xdr:cNvPr id="4392" name="Check Box 296"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217</xdr:row>
          <xdr:rowOff>161925</xdr:rowOff>
        </xdr:from>
        <xdr:to>
          <xdr:col>17</xdr:col>
          <xdr:colOff>104775</xdr:colOff>
          <xdr:row>219</xdr:row>
          <xdr:rowOff>19050</xdr:rowOff>
        </xdr:to>
        <xdr:sp macro="" textlink="">
          <xdr:nvSpPr>
            <xdr:cNvPr id="4393" name="Check Box 297"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217</xdr:row>
          <xdr:rowOff>161925</xdr:rowOff>
        </xdr:from>
        <xdr:to>
          <xdr:col>28</xdr:col>
          <xdr:colOff>104775</xdr:colOff>
          <xdr:row>219</xdr:row>
          <xdr:rowOff>19050</xdr:rowOff>
        </xdr:to>
        <xdr:sp macro="" textlink="">
          <xdr:nvSpPr>
            <xdr:cNvPr id="4394" name="Check Box 298"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217</xdr:row>
          <xdr:rowOff>161925</xdr:rowOff>
        </xdr:from>
        <xdr:to>
          <xdr:col>30</xdr:col>
          <xdr:colOff>104775</xdr:colOff>
          <xdr:row>219</xdr:row>
          <xdr:rowOff>19050</xdr:rowOff>
        </xdr:to>
        <xdr:sp macro="" textlink="">
          <xdr:nvSpPr>
            <xdr:cNvPr id="4395" name="Check Box 299"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217</xdr:row>
          <xdr:rowOff>161925</xdr:rowOff>
        </xdr:from>
        <xdr:to>
          <xdr:col>41</xdr:col>
          <xdr:colOff>104775</xdr:colOff>
          <xdr:row>219</xdr:row>
          <xdr:rowOff>19050</xdr:rowOff>
        </xdr:to>
        <xdr:sp macro="" textlink="">
          <xdr:nvSpPr>
            <xdr:cNvPr id="4396" name="Check Box 300"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217</xdr:row>
          <xdr:rowOff>161925</xdr:rowOff>
        </xdr:from>
        <xdr:to>
          <xdr:col>43</xdr:col>
          <xdr:colOff>104775</xdr:colOff>
          <xdr:row>219</xdr:row>
          <xdr:rowOff>19050</xdr:rowOff>
        </xdr:to>
        <xdr:sp macro="" textlink="">
          <xdr:nvSpPr>
            <xdr:cNvPr id="4397" name="Check Box 301"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217</xdr:row>
          <xdr:rowOff>161925</xdr:rowOff>
        </xdr:from>
        <xdr:to>
          <xdr:col>54</xdr:col>
          <xdr:colOff>104775</xdr:colOff>
          <xdr:row>219</xdr:row>
          <xdr:rowOff>19050</xdr:rowOff>
        </xdr:to>
        <xdr:sp macro="" textlink="">
          <xdr:nvSpPr>
            <xdr:cNvPr id="4398" name="Check Box 302" hidden="1">
              <a:extLst>
                <a:ext uri="{63B3BB69-23CF-44E3-9099-C40C66FF867C}">
                  <a14:compatExt spid="_x0000_s4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219</xdr:row>
          <xdr:rowOff>161925</xdr:rowOff>
        </xdr:from>
        <xdr:to>
          <xdr:col>15</xdr:col>
          <xdr:colOff>104775</xdr:colOff>
          <xdr:row>221</xdr:row>
          <xdr:rowOff>19050</xdr:rowOff>
        </xdr:to>
        <xdr:sp macro="" textlink="">
          <xdr:nvSpPr>
            <xdr:cNvPr id="4399" name="Check Box 303" hidden="1">
              <a:extLst>
                <a:ext uri="{63B3BB69-23CF-44E3-9099-C40C66FF867C}">
                  <a14:compatExt spid="_x0000_s4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219</xdr:row>
          <xdr:rowOff>161925</xdr:rowOff>
        </xdr:from>
        <xdr:to>
          <xdr:col>17</xdr:col>
          <xdr:colOff>104775</xdr:colOff>
          <xdr:row>221</xdr:row>
          <xdr:rowOff>19050</xdr:rowOff>
        </xdr:to>
        <xdr:sp macro="" textlink="">
          <xdr:nvSpPr>
            <xdr:cNvPr id="4400" name="Check Box 304" hidden="1">
              <a:extLst>
                <a:ext uri="{63B3BB69-23CF-44E3-9099-C40C66FF867C}">
                  <a14:compatExt spid="_x0000_s4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219</xdr:row>
          <xdr:rowOff>161925</xdr:rowOff>
        </xdr:from>
        <xdr:to>
          <xdr:col>28</xdr:col>
          <xdr:colOff>104775</xdr:colOff>
          <xdr:row>221</xdr:row>
          <xdr:rowOff>19050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219</xdr:row>
          <xdr:rowOff>161925</xdr:rowOff>
        </xdr:from>
        <xdr:to>
          <xdr:col>30</xdr:col>
          <xdr:colOff>104775</xdr:colOff>
          <xdr:row>221</xdr:row>
          <xdr:rowOff>19050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219</xdr:row>
          <xdr:rowOff>161925</xdr:rowOff>
        </xdr:from>
        <xdr:to>
          <xdr:col>41</xdr:col>
          <xdr:colOff>104775</xdr:colOff>
          <xdr:row>221</xdr:row>
          <xdr:rowOff>19050</xdr:rowOff>
        </xdr:to>
        <xdr:sp macro="" textlink="">
          <xdr:nvSpPr>
            <xdr:cNvPr id="4403" name="Check Box 307"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219</xdr:row>
          <xdr:rowOff>161925</xdr:rowOff>
        </xdr:from>
        <xdr:to>
          <xdr:col>43</xdr:col>
          <xdr:colOff>104775</xdr:colOff>
          <xdr:row>221</xdr:row>
          <xdr:rowOff>19050</xdr:rowOff>
        </xdr:to>
        <xdr:sp macro="" textlink="">
          <xdr:nvSpPr>
            <xdr:cNvPr id="4404" name="Check Box 308"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219</xdr:row>
          <xdr:rowOff>161925</xdr:rowOff>
        </xdr:from>
        <xdr:to>
          <xdr:col>54</xdr:col>
          <xdr:colOff>104775</xdr:colOff>
          <xdr:row>221</xdr:row>
          <xdr:rowOff>19050</xdr:rowOff>
        </xdr:to>
        <xdr:sp macro="" textlink="">
          <xdr:nvSpPr>
            <xdr:cNvPr id="4405" name="Check Box 309"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219</xdr:row>
          <xdr:rowOff>161925</xdr:rowOff>
        </xdr:from>
        <xdr:to>
          <xdr:col>56</xdr:col>
          <xdr:colOff>104775</xdr:colOff>
          <xdr:row>221</xdr:row>
          <xdr:rowOff>19050</xdr:rowOff>
        </xdr:to>
        <xdr:sp macro="" textlink="">
          <xdr:nvSpPr>
            <xdr:cNvPr id="4406" name="Check Box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221</xdr:row>
          <xdr:rowOff>161925</xdr:rowOff>
        </xdr:from>
        <xdr:to>
          <xdr:col>15</xdr:col>
          <xdr:colOff>104775</xdr:colOff>
          <xdr:row>223</xdr:row>
          <xdr:rowOff>19050</xdr:rowOff>
        </xdr:to>
        <xdr:sp macro="" textlink="">
          <xdr:nvSpPr>
            <xdr:cNvPr id="4407" name="Check Box 311"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221</xdr:row>
          <xdr:rowOff>161925</xdr:rowOff>
        </xdr:from>
        <xdr:to>
          <xdr:col>17</xdr:col>
          <xdr:colOff>104775</xdr:colOff>
          <xdr:row>223</xdr:row>
          <xdr:rowOff>19050</xdr:rowOff>
        </xdr:to>
        <xdr:sp macro="" textlink="">
          <xdr:nvSpPr>
            <xdr:cNvPr id="4408" name="Check Box 312"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221</xdr:row>
          <xdr:rowOff>161925</xdr:rowOff>
        </xdr:from>
        <xdr:to>
          <xdr:col>28</xdr:col>
          <xdr:colOff>104775</xdr:colOff>
          <xdr:row>223</xdr:row>
          <xdr:rowOff>19050</xdr:rowOff>
        </xdr:to>
        <xdr:sp macro="" textlink="">
          <xdr:nvSpPr>
            <xdr:cNvPr id="4409" name="Check Box 313"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221</xdr:row>
          <xdr:rowOff>161925</xdr:rowOff>
        </xdr:from>
        <xdr:to>
          <xdr:col>41</xdr:col>
          <xdr:colOff>104775</xdr:colOff>
          <xdr:row>223</xdr:row>
          <xdr:rowOff>19050</xdr:rowOff>
        </xdr:to>
        <xdr:sp macro="" textlink="">
          <xdr:nvSpPr>
            <xdr:cNvPr id="4410" name="Check Box 314"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221</xdr:row>
          <xdr:rowOff>161925</xdr:rowOff>
        </xdr:from>
        <xdr:to>
          <xdr:col>43</xdr:col>
          <xdr:colOff>104775</xdr:colOff>
          <xdr:row>223</xdr:row>
          <xdr:rowOff>19050</xdr:rowOff>
        </xdr:to>
        <xdr:sp macro="" textlink="">
          <xdr:nvSpPr>
            <xdr:cNvPr id="4411" name="Check Box 315"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221</xdr:row>
          <xdr:rowOff>161925</xdr:rowOff>
        </xdr:from>
        <xdr:to>
          <xdr:col>54</xdr:col>
          <xdr:colOff>104775</xdr:colOff>
          <xdr:row>223</xdr:row>
          <xdr:rowOff>19050</xdr:rowOff>
        </xdr:to>
        <xdr:sp macro="" textlink="">
          <xdr:nvSpPr>
            <xdr:cNvPr id="4412" name="Check Box 316"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221</xdr:row>
          <xdr:rowOff>161925</xdr:rowOff>
        </xdr:from>
        <xdr:to>
          <xdr:col>56</xdr:col>
          <xdr:colOff>104775</xdr:colOff>
          <xdr:row>223</xdr:row>
          <xdr:rowOff>19050</xdr:rowOff>
        </xdr:to>
        <xdr:sp macro="" textlink="">
          <xdr:nvSpPr>
            <xdr:cNvPr id="4413" name="Check Box 317"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223</xdr:row>
          <xdr:rowOff>161925</xdr:rowOff>
        </xdr:from>
        <xdr:to>
          <xdr:col>15</xdr:col>
          <xdr:colOff>104775</xdr:colOff>
          <xdr:row>225</xdr:row>
          <xdr:rowOff>19050</xdr:rowOff>
        </xdr:to>
        <xdr:sp macro="" textlink="">
          <xdr:nvSpPr>
            <xdr:cNvPr id="4414" name="Check Box 318"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223</xdr:row>
          <xdr:rowOff>161925</xdr:rowOff>
        </xdr:from>
        <xdr:to>
          <xdr:col>17</xdr:col>
          <xdr:colOff>104775</xdr:colOff>
          <xdr:row>225</xdr:row>
          <xdr:rowOff>19050</xdr:rowOff>
        </xdr:to>
        <xdr:sp macro="" textlink="">
          <xdr:nvSpPr>
            <xdr:cNvPr id="4415" name="Check Box 319"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223</xdr:row>
          <xdr:rowOff>161925</xdr:rowOff>
        </xdr:from>
        <xdr:to>
          <xdr:col>28</xdr:col>
          <xdr:colOff>104775</xdr:colOff>
          <xdr:row>225</xdr:row>
          <xdr:rowOff>19050</xdr:rowOff>
        </xdr:to>
        <xdr:sp macro="" textlink="">
          <xdr:nvSpPr>
            <xdr:cNvPr id="4416" name="Check Box 320"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223</xdr:row>
          <xdr:rowOff>161925</xdr:rowOff>
        </xdr:from>
        <xdr:to>
          <xdr:col>41</xdr:col>
          <xdr:colOff>104775</xdr:colOff>
          <xdr:row>225</xdr:row>
          <xdr:rowOff>19050</xdr:rowOff>
        </xdr:to>
        <xdr:sp macro="" textlink="">
          <xdr:nvSpPr>
            <xdr:cNvPr id="4417" name="Check Box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223</xdr:row>
          <xdr:rowOff>161925</xdr:rowOff>
        </xdr:from>
        <xdr:to>
          <xdr:col>54</xdr:col>
          <xdr:colOff>104775</xdr:colOff>
          <xdr:row>225</xdr:row>
          <xdr:rowOff>19050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225</xdr:row>
          <xdr:rowOff>161925</xdr:rowOff>
        </xdr:from>
        <xdr:to>
          <xdr:col>15</xdr:col>
          <xdr:colOff>104775</xdr:colOff>
          <xdr:row>227</xdr:row>
          <xdr:rowOff>19050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225</xdr:row>
          <xdr:rowOff>161925</xdr:rowOff>
        </xdr:from>
        <xdr:to>
          <xdr:col>28</xdr:col>
          <xdr:colOff>104775</xdr:colOff>
          <xdr:row>227</xdr:row>
          <xdr:rowOff>19050</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225</xdr:row>
          <xdr:rowOff>161925</xdr:rowOff>
        </xdr:from>
        <xdr:to>
          <xdr:col>30</xdr:col>
          <xdr:colOff>104775</xdr:colOff>
          <xdr:row>227</xdr:row>
          <xdr:rowOff>19050</xdr:rowOff>
        </xdr:to>
        <xdr:sp macro="" textlink="">
          <xdr:nvSpPr>
            <xdr:cNvPr id="4421" name="Check Box 325"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225</xdr:row>
          <xdr:rowOff>161925</xdr:rowOff>
        </xdr:from>
        <xdr:to>
          <xdr:col>41</xdr:col>
          <xdr:colOff>104775</xdr:colOff>
          <xdr:row>227</xdr:row>
          <xdr:rowOff>19050</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225</xdr:row>
          <xdr:rowOff>161925</xdr:rowOff>
        </xdr:from>
        <xdr:to>
          <xdr:col>43</xdr:col>
          <xdr:colOff>104775</xdr:colOff>
          <xdr:row>227</xdr:row>
          <xdr:rowOff>19050</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225</xdr:row>
          <xdr:rowOff>161925</xdr:rowOff>
        </xdr:from>
        <xdr:to>
          <xdr:col>54</xdr:col>
          <xdr:colOff>104775</xdr:colOff>
          <xdr:row>227</xdr:row>
          <xdr:rowOff>19050</xdr:rowOff>
        </xdr:to>
        <xdr:sp macro="" textlink="">
          <xdr:nvSpPr>
            <xdr:cNvPr id="4424" name="Check Box 328"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227</xdr:row>
          <xdr:rowOff>161925</xdr:rowOff>
        </xdr:from>
        <xdr:to>
          <xdr:col>15</xdr:col>
          <xdr:colOff>104775</xdr:colOff>
          <xdr:row>229</xdr:row>
          <xdr:rowOff>19050</xdr:rowOff>
        </xdr:to>
        <xdr:sp macro="" textlink="">
          <xdr:nvSpPr>
            <xdr:cNvPr id="4425" name="Check Box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227</xdr:row>
          <xdr:rowOff>161925</xdr:rowOff>
        </xdr:from>
        <xdr:to>
          <xdr:col>17</xdr:col>
          <xdr:colOff>104775</xdr:colOff>
          <xdr:row>229</xdr:row>
          <xdr:rowOff>19050</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227</xdr:row>
          <xdr:rowOff>161925</xdr:rowOff>
        </xdr:from>
        <xdr:to>
          <xdr:col>28</xdr:col>
          <xdr:colOff>104775</xdr:colOff>
          <xdr:row>229</xdr:row>
          <xdr:rowOff>19050</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227</xdr:row>
          <xdr:rowOff>161925</xdr:rowOff>
        </xdr:from>
        <xdr:to>
          <xdr:col>30</xdr:col>
          <xdr:colOff>104775</xdr:colOff>
          <xdr:row>229</xdr:row>
          <xdr:rowOff>19050</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227</xdr:row>
          <xdr:rowOff>161925</xdr:rowOff>
        </xdr:from>
        <xdr:to>
          <xdr:col>41</xdr:col>
          <xdr:colOff>104775</xdr:colOff>
          <xdr:row>229</xdr:row>
          <xdr:rowOff>19050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227</xdr:row>
          <xdr:rowOff>161925</xdr:rowOff>
        </xdr:from>
        <xdr:to>
          <xdr:col>54</xdr:col>
          <xdr:colOff>104775</xdr:colOff>
          <xdr:row>229</xdr:row>
          <xdr:rowOff>19050</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229</xdr:row>
          <xdr:rowOff>161925</xdr:rowOff>
        </xdr:from>
        <xdr:to>
          <xdr:col>15</xdr:col>
          <xdr:colOff>104775</xdr:colOff>
          <xdr:row>231</xdr:row>
          <xdr:rowOff>19050</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229</xdr:row>
          <xdr:rowOff>161925</xdr:rowOff>
        </xdr:from>
        <xdr:to>
          <xdr:col>17</xdr:col>
          <xdr:colOff>104775</xdr:colOff>
          <xdr:row>231</xdr:row>
          <xdr:rowOff>19050</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229</xdr:row>
          <xdr:rowOff>161925</xdr:rowOff>
        </xdr:from>
        <xdr:to>
          <xdr:col>28</xdr:col>
          <xdr:colOff>104775</xdr:colOff>
          <xdr:row>231</xdr:row>
          <xdr:rowOff>19050</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229</xdr:row>
          <xdr:rowOff>161925</xdr:rowOff>
        </xdr:from>
        <xdr:to>
          <xdr:col>41</xdr:col>
          <xdr:colOff>104775</xdr:colOff>
          <xdr:row>231</xdr:row>
          <xdr:rowOff>19050</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229</xdr:row>
          <xdr:rowOff>161925</xdr:rowOff>
        </xdr:from>
        <xdr:to>
          <xdr:col>43</xdr:col>
          <xdr:colOff>104775</xdr:colOff>
          <xdr:row>231</xdr:row>
          <xdr:rowOff>19050</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229</xdr:row>
          <xdr:rowOff>161925</xdr:rowOff>
        </xdr:from>
        <xdr:to>
          <xdr:col>54</xdr:col>
          <xdr:colOff>104775</xdr:colOff>
          <xdr:row>231</xdr:row>
          <xdr:rowOff>19050</xdr:rowOff>
        </xdr:to>
        <xdr:sp macro="" textlink="">
          <xdr:nvSpPr>
            <xdr:cNvPr id="4436" name="Check Box 340"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229</xdr:row>
          <xdr:rowOff>161925</xdr:rowOff>
        </xdr:from>
        <xdr:to>
          <xdr:col>56</xdr:col>
          <xdr:colOff>104775</xdr:colOff>
          <xdr:row>231</xdr:row>
          <xdr:rowOff>19050</xdr:rowOff>
        </xdr:to>
        <xdr:sp macro="" textlink="">
          <xdr:nvSpPr>
            <xdr:cNvPr id="4437" name="Check Box 341"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231</xdr:row>
          <xdr:rowOff>161925</xdr:rowOff>
        </xdr:from>
        <xdr:to>
          <xdr:col>15</xdr:col>
          <xdr:colOff>104775</xdr:colOff>
          <xdr:row>233</xdr:row>
          <xdr:rowOff>19050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231</xdr:row>
          <xdr:rowOff>161925</xdr:rowOff>
        </xdr:from>
        <xdr:to>
          <xdr:col>28</xdr:col>
          <xdr:colOff>104775</xdr:colOff>
          <xdr:row>233</xdr:row>
          <xdr:rowOff>19050</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231</xdr:row>
          <xdr:rowOff>161925</xdr:rowOff>
        </xdr:from>
        <xdr:to>
          <xdr:col>41</xdr:col>
          <xdr:colOff>104775</xdr:colOff>
          <xdr:row>233</xdr:row>
          <xdr:rowOff>19050</xdr:rowOff>
        </xdr:to>
        <xdr:sp macro="" textlink="">
          <xdr:nvSpPr>
            <xdr:cNvPr id="4440" name="Check Box 344"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231</xdr:row>
          <xdr:rowOff>161925</xdr:rowOff>
        </xdr:from>
        <xdr:to>
          <xdr:col>54</xdr:col>
          <xdr:colOff>104775</xdr:colOff>
          <xdr:row>233</xdr:row>
          <xdr:rowOff>19050</xdr:rowOff>
        </xdr:to>
        <xdr:sp macro="" textlink="">
          <xdr:nvSpPr>
            <xdr:cNvPr id="4441" name="Check Box 345"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231</xdr:row>
          <xdr:rowOff>161925</xdr:rowOff>
        </xdr:from>
        <xdr:to>
          <xdr:col>56</xdr:col>
          <xdr:colOff>104775</xdr:colOff>
          <xdr:row>233</xdr:row>
          <xdr:rowOff>19050</xdr:rowOff>
        </xdr:to>
        <xdr:sp macro="" textlink="">
          <xdr:nvSpPr>
            <xdr:cNvPr id="4442" name="Check Box 346"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233</xdr:row>
          <xdr:rowOff>161925</xdr:rowOff>
        </xdr:from>
        <xdr:to>
          <xdr:col>15</xdr:col>
          <xdr:colOff>104775</xdr:colOff>
          <xdr:row>235</xdr:row>
          <xdr:rowOff>19050</xdr:rowOff>
        </xdr:to>
        <xdr:sp macro="" textlink="">
          <xdr:nvSpPr>
            <xdr:cNvPr id="4443" name="Check Box 347"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233</xdr:row>
          <xdr:rowOff>161925</xdr:rowOff>
        </xdr:from>
        <xdr:to>
          <xdr:col>17</xdr:col>
          <xdr:colOff>104775</xdr:colOff>
          <xdr:row>235</xdr:row>
          <xdr:rowOff>19050</xdr:rowOff>
        </xdr:to>
        <xdr:sp macro="" textlink="">
          <xdr:nvSpPr>
            <xdr:cNvPr id="4444" name="Check Box 348"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233</xdr:row>
          <xdr:rowOff>161925</xdr:rowOff>
        </xdr:from>
        <xdr:to>
          <xdr:col>28</xdr:col>
          <xdr:colOff>104775</xdr:colOff>
          <xdr:row>235</xdr:row>
          <xdr:rowOff>19050</xdr:rowOff>
        </xdr:to>
        <xdr:sp macro="" textlink="">
          <xdr:nvSpPr>
            <xdr:cNvPr id="4445" name="Check Box 349" hidden="1">
              <a:extLst>
                <a:ext uri="{63B3BB69-23CF-44E3-9099-C40C66FF867C}">
                  <a14:compatExt spid="_x0000_s44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233</xdr:row>
          <xdr:rowOff>161925</xdr:rowOff>
        </xdr:from>
        <xdr:to>
          <xdr:col>41</xdr:col>
          <xdr:colOff>104775</xdr:colOff>
          <xdr:row>235</xdr:row>
          <xdr:rowOff>19050</xdr:rowOff>
        </xdr:to>
        <xdr:sp macro="" textlink="">
          <xdr:nvSpPr>
            <xdr:cNvPr id="4446" name="Check Box 350"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233</xdr:row>
          <xdr:rowOff>161925</xdr:rowOff>
        </xdr:from>
        <xdr:to>
          <xdr:col>43</xdr:col>
          <xdr:colOff>104775</xdr:colOff>
          <xdr:row>235</xdr:row>
          <xdr:rowOff>19050</xdr:rowOff>
        </xdr:to>
        <xdr:sp macro="" textlink="">
          <xdr:nvSpPr>
            <xdr:cNvPr id="4447" name="Check Box 351" hidden="1">
              <a:extLst>
                <a:ext uri="{63B3BB69-23CF-44E3-9099-C40C66FF867C}">
                  <a14:compatExt spid="_x0000_s4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233</xdr:row>
          <xdr:rowOff>161925</xdr:rowOff>
        </xdr:from>
        <xdr:to>
          <xdr:col>54</xdr:col>
          <xdr:colOff>104775</xdr:colOff>
          <xdr:row>235</xdr:row>
          <xdr:rowOff>19050</xdr:rowOff>
        </xdr:to>
        <xdr:sp macro="" textlink="">
          <xdr:nvSpPr>
            <xdr:cNvPr id="4448" name="Check Box 352" hidden="1">
              <a:extLst>
                <a:ext uri="{63B3BB69-23CF-44E3-9099-C40C66FF867C}">
                  <a14:compatExt spid="_x0000_s4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233</xdr:row>
          <xdr:rowOff>161925</xdr:rowOff>
        </xdr:from>
        <xdr:to>
          <xdr:col>56</xdr:col>
          <xdr:colOff>104775</xdr:colOff>
          <xdr:row>235</xdr:row>
          <xdr:rowOff>19050</xdr:rowOff>
        </xdr:to>
        <xdr:sp macro="" textlink="">
          <xdr:nvSpPr>
            <xdr:cNvPr id="4449" name="Check Box 353"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235</xdr:row>
          <xdr:rowOff>161925</xdr:rowOff>
        </xdr:from>
        <xdr:to>
          <xdr:col>15</xdr:col>
          <xdr:colOff>104775</xdr:colOff>
          <xdr:row>237</xdr:row>
          <xdr:rowOff>19050</xdr:rowOff>
        </xdr:to>
        <xdr:sp macro="" textlink="">
          <xdr:nvSpPr>
            <xdr:cNvPr id="4450" name="Check Box 354"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235</xdr:row>
          <xdr:rowOff>161925</xdr:rowOff>
        </xdr:from>
        <xdr:to>
          <xdr:col>28</xdr:col>
          <xdr:colOff>104775</xdr:colOff>
          <xdr:row>237</xdr:row>
          <xdr:rowOff>19050</xdr:rowOff>
        </xdr:to>
        <xdr:sp macro="" textlink="">
          <xdr:nvSpPr>
            <xdr:cNvPr id="4451" name="Check Box 355" hidden="1">
              <a:extLst>
                <a:ext uri="{63B3BB69-23CF-44E3-9099-C40C66FF867C}">
                  <a14:compatExt spid="_x0000_s4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235</xdr:row>
          <xdr:rowOff>161925</xdr:rowOff>
        </xdr:from>
        <xdr:to>
          <xdr:col>30</xdr:col>
          <xdr:colOff>104775</xdr:colOff>
          <xdr:row>237</xdr:row>
          <xdr:rowOff>19050</xdr:rowOff>
        </xdr:to>
        <xdr:sp macro="" textlink="">
          <xdr:nvSpPr>
            <xdr:cNvPr id="4452" name="Check Box 356" hidden="1">
              <a:extLst>
                <a:ext uri="{63B3BB69-23CF-44E3-9099-C40C66FF867C}">
                  <a14:compatExt spid="_x0000_s44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235</xdr:row>
          <xdr:rowOff>161925</xdr:rowOff>
        </xdr:from>
        <xdr:to>
          <xdr:col>41</xdr:col>
          <xdr:colOff>104775</xdr:colOff>
          <xdr:row>237</xdr:row>
          <xdr:rowOff>19050</xdr:rowOff>
        </xdr:to>
        <xdr:sp macro="" textlink="">
          <xdr:nvSpPr>
            <xdr:cNvPr id="4453" name="Check Box 357"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235</xdr:row>
          <xdr:rowOff>161925</xdr:rowOff>
        </xdr:from>
        <xdr:to>
          <xdr:col>54</xdr:col>
          <xdr:colOff>104775</xdr:colOff>
          <xdr:row>237</xdr:row>
          <xdr:rowOff>19050</xdr:rowOff>
        </xdr:to>
        <xdr:sp macro="" textlink="">
          <xdr:nvSpPr>
            <xdr:cNvPr id="4454" name="Check Box 358"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237</xdr:row>
          <xdr:rowOff>161925</xdr:rowOff>
        </xdr:from>
        <xdr:to>
          <xdr:col>15</xdr:col>
          <xdr:colOff>104775</xdr:colOff>
          <xdr:row>239</xdr:row>
          <xdr:rowOff>19050</xdr:rowOff>
        </xdr:to>
        <xdr:sp macro="" textlink="">
          <xdr:nvSpPr>
            <xdr:cNvPr id="4455" name="Check Box 359"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237</xdr:row>
          <xdr:rowOff>161925</xdr:rowOff>
        </xdr:from>
        <xdr:to>
          <xdr:col>28</xdr:col>
          <xdr:colOff>104775</xdr:colOff>
          <xdr:row>239</xdr:row>
          <xdr:rowOff>19050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237</xdr:row>
          <xdr:rowOff>161925</xdr:rowOff>
        </xdr:from>
        <xdr:to>
          <xdr:col>30</xdr:col>
          <xdr:colOff>104775</xdr:colOff>
          <xdr:row>239</xdr:row>
          <xdr:rowOff>19050</xdr:rowOff>
        </xdr:to>
        <xdr:sp macro="" textlink="">
          <xdr:nvSpPr>
            <xdr:cNvPr id="4457" name="Check Box 361"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237</xdr:row>
          <xdr:rowOff>161925</xdr:rowOff>
        </xdr:from>
        <xdr:to>
          <xdr:col>41</xdr:col>
          <xdr:colOff>104775</xdr:colOff>
          <xdr:row>239</xdr:row>
          <xdr:rowOff>19050</xdr:rowOff>
        </xdr:to>
        <xdr:sp macro="" textlink="">
          <xdr:nvSpPr>
            <xdr:cNvPr id="4458" name="Check Box 362"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237</xdr:row>
          <xdr:rowOff>161925</xdr:rowOff>
        </xdr:from>
        <xdr:to>
          <xdr:col>54</xdr:col>
          <xdr:colOff>104775</xdr:colOff>
          <xdr:row>239</xdr:row>
          <xdr:rowOff>19050</xdr:rowOff>
        </xdr:to>
        <xdr:sp macro="" textlink="">
          <xdr:nvSpPr>
            <xdr:cNvPr id="4459" name="Check Box 363"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239</xdr:row>
          <xdr:rowOff>161925</xdr:rowOff>
        </xdr:from>
        <xdr:to>
          <xdr:col>15</xdr:col>
          <xdr:colOff>104775</xdr:colOff>
          <xdr:row>241</xdr:row>
          <xdr:rowOff>19050</xdr:rowOff>
        </xdr:to>
        <xdr:sp macro="" textlink="">
          <xdr:nvSpPr>
            <xdr:cNvPr id="4460" name="Check Box 364"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239</xdr:row>
          <xdr:rowOff>161925</xdr:rowOff>
        </xdr:from>
        <xdr:to>
          <xdr:col>17</xdr:col>
          <xdr:colOff>104775</xdr:colOff>
          <xdr:row>241</xdr:row>
          <xdr:rowOff>19050</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239</xdr:row>
          <xdr:rowOff>161925</xdr:rowOff>
        </xdr:from>
        <xdr:to>
          <xdr:col>28</xdr:col>
          <xdr:colOff>104775</xdr:colOff>
          <xdr:row>241</xdr:row>
          <xdr:rowOff>19050</xdr:rowOff>
        </xdr:to>
        <xdr:sp macro="" textlink="">
          <xdr:nvSpPr>
            <xdr:cNvPr id="4462" name="Check Box 36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239</xdr:row>
          <xdr:rowOff>161925</xdr:rowOff>
        </xdr:from>
        <xdr:to>
          <xdr:col>41</xdr:col>
          <xdr:colOff>104775</xdr:colOff>
          <xdr:row>241</xdr:row>
          <xdr:rowOff>19050</xdr:rowOff>
        </xdr:to>
        <xdr:sp macro="" textlink="">
          <xdr:nvSpPr>
            <xdr:cNvPr id="4463" name="Check Box 367"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239</xdr:row>
          <xdr:rowOff>161925</xdr:rowOff>
        </xdr:from>
        <xdr:to>
          <xdr:col>54</xdr:col>
          <xdr:colOff>104775</xdr:colOff>
          <xdr:row>241</xdr:row>
          <xdr:rowOff>19050</xdr:rowOff>
        </xdr:to>
        <xdr:sp macro="" textlink="">
          <xdr:nvSpPr>
            <xdr:cNvPr id="4464" name="Check Box 368"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241</xdr:row>
          <xdr:rowOff>161925</xdr:rowOff>
        </xdr:from>
        <xdr:to>
          <xdr:col>15</xdr:col>
          <xdr:colOff>104775</xdr:colOff>
          <xdr:row>243</xdr:row>
          <xdr:rowOff>19050</xdr:rowOff>
        </xdr:to>
        <xdr:sp macro="" textlink="">
          <xdr:nvSpPr>
            <xdr:cNvPr id="4465" name="Check Box 369"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241</xdr:row>
          <xdr:rowOff>161925</xdr:rowOff>
        </xdr:from>
        <xdr:to>
          <xdr:col>17</xdr:col>
          <xdr:colOff>104775</xdr:colOff>
          <xdr:row>243</xdr:row>
          <xdr:rowOff>19050</xdr:rowOff>
        </xdr:to>
        <xdr:sp macro="" textlink="">
          <xdr:nvSpPr>
            <xdr:cNvPr id="4466" name="Check Box 370"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241</xdr:row>
          <xdr:rowOff>161925</xdr:rowOff>
        </xdr:from>
        <xdr:to>
          <xdr:col>28</xdr:col>
          <xdr:colOff>104775</xdr:colOff>
          <xdr:row>243</xdr:row>
          <xdr:rowOff>19050</xdr:rowOff>
        </xdr:to>
        <xdr:sp macro="" textlink="">
          <xdr:nvSpPr>
            <xdr:cNvPr id="4467" name="Check Box 371"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241</xdr:row>
          <xdr:rowOff>161925</xdr:rowOff>
        </xdr:from>
        <xdr:to>
          <xdr:col>30</xdr:col>
          <xdr:colOff>104775</xdr:colOff>
          <xdr:row>243</xdr:row>
          <xdr:rowOff>19050</xdr:rowOff>
        </xdr:to>
        <xdr:sp macro="" textlink="">
          <xdr:nvSpPr>
            <xdr:cNvPr id="4468" name="Check Box 372" hidden="1">
              <a:extLst>
                <a:ext uri="{63B3BB69-23CF-44E3-9099-C40C66FF867C}">
                  <a14:compatExt spid="_x0000_s4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241</xdr:row>
          <xdr:rowOff>161925</xdr:rowOff>
        </xdr:from>
        <xdr:to>
          <xdr:col>41</xdr:col>
          <xdr:colOff>104775</xdr:colOff>
          <xdr:row>243</xdr:row>
          <xdr:rowOff>19050</xdr:rowOff>
        </xdr:to>
        <xdr:sp macro="" textlink="">
          <xdr:nvSpPr>
            <xdr:cNvPr id="4469" name="Check Box 373" hidden="1">
              <a:extLst>
                <a:ext uri="{63B3BB69-23CF-44E3-9099-C40C66FF867C}">
                  <a14:compatExt spid="_x0000_s4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241</xdr:row>
          <xdr:rowOff>161925</xdr:rowOff>
        </xdr:from>
        <xdr:to>
          <xdr:col>43</xdr:col>
          <xdr:colOff>104775</xdr:colOff>
          <xdr:row>243</xdr:row>
          <xdr:rowOff>19050</xdr:rowOff>
        </xdr:to>
        <xdr:sp macro="" textlink="">
          <xdr:nvSpPr>
            <xdr:cNvPr id="4470" name="Check Box 374" hidden="1">
              <a:extLst>
                <a:ext uri="{63B3BB69-23CF-44E3-9099-C40C66FF867C}">
                  <a14:compatExt spid="_x0000_s4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241</xdr:row>
          <xdr:rowOff>161925</xdr:rowOff>
        </xdr:from>
        <xdr:to>
          <xdr:col>54</xdr:col>
          <xdr:colOff>104775</xdr:colOff>
          <xdr:row>243</xdr:row>
          <xdr:rowOff>19050</xdr:rowOff>
        </xdr:to>
        <xdr:sp macro="" textlink="">
          <xdr:nvSpPr>
            <xdr:cNvPr id="4471" name="Check Box 375"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243</xdr:row>
          <xdr:rowOff>161925</xdr:rowOff>
        </xdr:from>
        <xdr:to>
          <xdr:col>15</xdr:col>
          <xdr:colOff>104775</xdr:colOff>
          <xdr:row>245</xdr:row>
          <xdr:rowOff>19050</xdr:rowOff>
        </xdr:to>
        <xdr:sp macro="" textlink="">
          <xdr:nvSpPr>
            <xdr:cNvPr id="4472" name="Check Box 376"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243</xdr:row>
          <xdr:rowOff>161925</xdr:rowOff>
        </xdr:from>
        <xdr:to>
          <xdr:col>28</xdr:col>
          <xdr:colOff>104775</xdr:colOff>
          <xdr:row>245</xdr:row>
          <xdr:rowOff>19050</xdr:rowOff>
        </xdr:to>
        <xdr:sp macro="" textlink="">
          <xdr:nvSpPr>
            <xdr:cNvPr id="4473" name="Check Box 377"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243</xdr:row>
          <xdr:rowOff>161925</xdr:rowOff>
        </xdr:from>
        <xdr:to>
          <xdr:col>41</xdr:col>
          <xdr:colOff>104775</xdr:colOff>
          <xdr:row>245</xdr:row>
          <xdr:rowOff>19050</xdr:rowOff>
        </xdr:to>
        <xdr:sp macro="" textlink="">
          <xdr:nvSpPr>
            <xdr:cNvPr id="4474" name="Check Box 378"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243</xdr:row>
          <xdr:rowOff>161925</xdr:rowOff>
        </xdr:from>
        <xdr:to>
          <xdr:col>43</xdr:col>
          <xdr:colOff>104775</xdr:colOff>
          <xdr:row>245</xdr:row>
          <xdr:rowOff>19050</xdr:rowOff>
        </xdr:to>
        <xdr:sp macro="" textlink="">
          <xdr:nvSpPr>
            <xdr:cNvPr id="4475" name="Check Box 379" hidden="1">
              <a:extLst>
                <a:ext uri="{63B3BB69-23CF-44E3-9099-C40C66FF867C}">
                  <a14:compatExt spid="_x0000_s4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243</xdr:row>
          <xdr:rowOff>161925</xdr:rowOff>
        </xdr:from>
        <xdr:to>
          <xdr:col>54</xdr:col>
          <xdr:colOff>104775</xdr:colOff>
          <xdr:row>245</xdr:row>
          <xdr:rowOff>19050</xdr:rowOff>
        </xdr:to>
        <xdr:sp macro="" textlink="">
          <xdr:nvSpPr>
            <xdr:cNvPr id="4476" name="Check Box 380" hidden="1">
              <a:extLst>
                <a:ext uri="{63B3BB69-23CF-44E3-9099-C40C66FF867C}">
                  <a14:compatExt spid="_x0000_s4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245</xdr:row>
          <xdr:rowOff>161925</xdr:rowOff>
        </xdr:from>
        <xdr:to>
          <xdr:col>15</xdr:col>
          <xdr:colOff>104775</xdr:colOff>
          <xdr:row>247</xdr:row>
          <xdr:rowOff>19050</xdr:rowOff>
        </xdr:to>
        <xdr:sp macro="" textlink="">
          <xdr:nvSpPr>
            <xdr:cNvPr id="4477" name="Check Box 381" hidden="1">
              <a:extLst>
                <a:ext uri="{63B3BB69-23CF-44E3-9099-C40C66FF867C}">
                  <a14:compatExt spid="_x0000_s4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245</xdr:row>
          <xdr:rowOff>161925</xdr:rowOff>
        </xdr:from>
        <xdr:to>
          <xdr:col>28</xdr:col>
          <xdr:colOff>104775</xdr:colOff>
          <xdr:row>247</xdr:row>
          <xdr:rowOff>19050</xdr:rowOff>
        </xdr:to>
        <xdr:sp macro="" textlink="">
          <xdr:nvSpPr>
            <xdr:cNvPr id="4478" name="Check Box 382" hidden="1">
              <a:extLst>
                <a:ext uri="{63B3BB69-23CF-44E3-9099-C40C66FF867C}">
                  <a14:compatExt spid="_x0000_s4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245</xdr:row>
          <xdr:rowOff>161925</xdr:rowOff>
        </xdr:from>
        <xdr:to>
          <xdr:col>41</xdr:col>
          <xdr:colOff>104775</xdr:colOff>
          <xdr:row>247</xdr:row>
          <xdr:rowOff>19050</xdr:rowOff>
        </xdr:to>
        <xdr:sp macro="" textlink="">
          <xdr:nvSpPr>
            <xdr:cNvPr id="4479" name="Check Box 383"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245</xdr:row>
          <xdr:rowOff>161925</xdr:rowOff>
        </xdr:from>
        <xdr:to>
          <xdr:col>54</xdr:col>
          <xdr:colOff>104775</xdr:colOff>
          <xdr:row>247</xdr:row>
          <xdr:rowOff>19050</xdr:rowOff>
        </xdr:to>
        <xdr:sp macro="" textlink="">
          <xdr:nvSpPr>
            <xdr:cNvPr id="4480" name="Check Box 384"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247</xdr:row>
          <xdr:rowOff>161925</xdr:rowOff>
        </xdr:from>
        <xdr:to>
          <xdr:col>15</xdr:col>
          <xdr:colOff>104775</xdr:colOff>
          <xdr:row>249</xdr:row>
          <xdr:rowOff>19050</xdr:rowOff>
        </xdr:to>
        <xdr:sp macro="" textlink="">
          <xdr:nvSpPr>
            <xdr:cNvPr id="4481" name="Check Box 385"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247</xdr:row>
          <xdr:rowOff>161925</xdr:rowOff>
        </xdr:from>
        <xdr:to>
          <xdr:col>28</xdr:col>
          <xdr:colOff>104775</xdr:colOff>
          <xdr:row>249</xdr:row>
          <xdr:rowOff>19050</xdr:rowOff>
        </xdr:to>
        <xdr:sp macro="" textlink="">
          <xdr:nvSpPr>
            <xdr:cNvPr id="4482" name="Check Box 386" hidden="1">
              <a:extLst>
                <a:ext uri="{63B3BB69-23CF-44E3-9099-C40C66FF867C}">
                  <a14:compatExt spid="_x0000_s4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247</xdr:row>
          <xdr:rowOff>161925</xdr:rowOff>
        </xdr:from>
        <xdr:to>
          <xdr:col>41</xdr:col>
          <xdr:colOff>104775</xdr:colOff>
          <xdr:row>249</xdr:row>
          <xdr:rowOff>19050</xdr:rowOff>
        </xdr:to>
        <xdr:sp macro="" textlink="">
          <xdr:nvSpPr>
            <xdr:cNvPr id="4483" name="Check Box 387" hidden="1">
              <a:extLst>
                <a:ext uri="{63B3BB69-23CF-44E3-9099-C40C66FF867C}">
                  <a14:compatExt spid="_x0000_s4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247</xdr:row>
          <xdr:rowOff>161925</xdr:rowOff>
        </xdr:from>
        <xdr:to>
          <xdr:col>43</xdr:col>
          <xdr:colOff>104775</xdr:colOff>
          <xdr:row>249</xdr:row>
          <xdr:rowOff>19050</xdr:rowOff>
        </xdr:to>
        <xdr:sp macro="" textlink="">
          <xdr:nvSpPr>
            <xdr:cNvPr id="4484" name="Check Box 388" hidden="1">
              <a:extLst>
                <a:ext uri="{63B3BB69-23CF-44E3-9099-C40C66FF867C}">
                  <a14:compatExt spid="_x0000_s44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247</xdr:row>
          <xdr:rowOff>161925</xdr:rowOff>
        </xdr:from>
        <xdr:to>
          <xdr:col>54</xdr:col>
          <xdr:colOff>104775</xdr:colOff>
          <xdr:row>249</xdr:row>
          <xdr:rowOff>19050</xdr:rowOff>
        </xdr:to>
        <xdr:sp macro="" textlink="">
          <xdr:nvSpPr>
            <xdr:cNvPr id="4485" name="Check Box 389"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249</xdr:row>
          <xdr:rowOff>161925</xdr:rowOff>
        </xdr:from>
        <xdr:to>
          <xdr:col>15</xdr:col>
          <xdr:colOff>104775</xdr:colOff>
          <xdr:row>251</xdr:row>
          <xdr:rowOff>19050</xdr:rowOff>
        </xdr:to>
        <xdr:sp macro="" textlink="">
          <xdr:nvSpPr>
            <xdr:cNvPr id="4486" name="Check Box 390" hidden="1">
              <a:extLst>
                <a:ext uri="{63B3BB69-23CF-44E3-9099-C40C66FF867C}">
                  <a14:compatExt spid="_x0000_s4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249</xdr:row>
          <xdr:rowOff>161925</xdr:rowOff>
        </xdr:from>
        <xdr:to>
          <xdr:col>28</xdr:col>
          <xdr:colOff>104775</xdr:colOff>
          <xdr:row>251</xdr:row>
          <xdr:rowOff>19050</xdr:rowOff>
        </xdr:to>
        <xdr:sp macro="" textlink="">
          <xdr:nvSpPr>
            <xdr:cNvPr id="4487" name="Check Box 391" hidden="1">
              <a:extLst>
                <a:ext uri="{63B3BB69-23CF-44E3-9099-C40C66FF867C}">
                  <a14:compatExt spid="_x0000_s4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249</xdr:row>
          <xdr:rowOff>161925</xdr:rowOff>
        </xdr:from>
        <xdr:to>
          <xdr:col>41</xdr:col>
          <xdr:colOff>104775</xdr:colOff>
          <xdr:row>251</xdr:row>
          <xdr:rowOff>19050</xdr:rowOff>
        </xdr:to>
        <xdr:sp macro="" textlink="">
          <xdr:nvSpPr>
            <xdr:cNvPr id="4488" name="Check Box 392"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249</xdr:row>
          <xdr:rowOff>161925</xdr:rowOff>
        </xdr:from>
        <xdr:to>
          <xdr:col>54</xdr:col>
          <xdr:colOff>104775</xdr:colOff>
          <xdr:row>251</xdr:row>
          <xdr:rowOff>19050</xdr:rowOff>
        </xdr:to>
        <xdr:sp macro="" textlink="">
          <xdr:nvSpPr>
            <xdr:cNvPr id="4489" name="Check Box 393"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251</xdr:row>
          <xdr:rowOff>161925</xdr:rowOff>
        </xdr:from>
        <xdr:to>
          <xdr:col>15</xdr:col>
          <xdr:colOff>104775</xdr:colOff>
          <xdr:row>253</xdr:row>
          <xdr:rowOff>19050</xdr:rowOff>
        </xdr:to>
        <xdr:sp macro="" textlink="">
          <xdr:nvSpPr>
            <xdr:cNvPr id="4490" name="Check Box 394"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251</xdr:row>
          <xdr:rowOff>161925</xdr:rowOff>
        </xdr:from>
        <xdr:to>
          <xdr:col>28</xdr:col>
          <xdr:colOff>104775</xdr:colOff>
          <xdr:row>253</xdr:row>
          <xdr:rowOff>19050</xdr:rowOff>
        </xdr:to>
        <xdr:sp macro="" textlink="">
          <xdr:nvSpPr>
            <xdr:cNvPr id="4491" name="Check Box 395"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251</xdr:row>
          <xdr:rowOff>161925</xdr:rowOff>
        </xdr:from>
        <xdr:to>
          <xdr:col>41</xdr:col>
          <xdr:colOff>104775</xdr:colOff>
          <xdr:row>253</xdr:row>
          <xdr:rowOff>19050</xdr:rowOff>
        </xdr:to>
        <xdr:sp macro="" textlink="">
          <xdr:nvSpPr>
            <xdr:cNvPr id="4492" name="Check Box 396"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251</xdr:row>
          <xdr:rowOff>161925</xdr:rowOff>
        </xdr:from>
        <xdr:to>
          <xdr:col>43</xdr:col>
          <xdr:colOff>104775</xdr:colOff>
          <xdr:row>253</xdr:row>
          <xdr:rowOff>19050</xdr:rowOff>
        </xdr:to>
        <xdr:sp macro="" textlink="">
          <xdr:nvSpPr>
            <xdr:cNvPr id="4493" name="Check Box 397"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251</xdr:row>
          <xdr:rowOff>161925</xdr:rowOff>
        </xdr:from>
        <xdr:to>
          <xdr:col>54</xdr:col>
          <xdr:colOff>104775</xdr:colOff>
          <xdr:row>253</xdr:row>
          <xdr:rowOff>19050</xdr:rowOff>
        </xdr:to>
        <xdr:sp macro="" textlink="">
          <xdr:nvSpPr>
            <xdr:cNvPr id="4494" name="Check Box 398"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253</xdr:row>
          <xdr:rowOff>161925</xdr:rowOff>
        </xdr:from>
        <xdr:to>
          <xdr:col>15</xdr:col>
          <xdr:colOff>104775</xdr:colOff>
          <xdr:row>255</xdr:row>
          <xdr:rowOff>19050</xdr:rowOff>
        </xdr:to>
        <xdr:sp macro="" textlink="">
          <xdr:nvSpPr>
            <xdr:cNvPr id="4495" name="Check Box 399"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253</xdr:row>
          <xdr:rowOff>161925</xdr:rowOff>
        </xdr:from>
        <xdr:to>
          <xdr:col>28</xdr:col>
          <xdr:colOff>104775</xdr:colOff>
          <xdr:row>255</xdr:row>
          <xdr:rowOff>19050</xdr:rowOff>
        </xdr:to>
        <xdr:sp macro="" textlink="">
          <xdr:nvSpPr>
            <xdr:cNvPr id="4496" name="Check Box 400"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253</xdr:row>
          <xdr:rowOff>161925</xdr:rowOff>
        </xdr:from>
        <xdr:to>
          <xdr:col>41</xdr:col>
          <xdr:colOff>104775</xdr:colOff>
          <xdr:row>255</xdr:row>
          <xdr:rowOff>19050</xdr:rowOff>
        </xdr:to>
        <xdr:sp macro="" textlink="">
          <xdr:nvSpPr>
            <xdr:cNvPr id="4497" name="Check Box 401"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253</xdr:row>
          <xdr:rowOff>161925</xdr:rowOff>
        </xdr:from>
        <xdr:to>
          <xdr:col>54</xdr:col>
          <xdr:colOff>104775</xdr:colOff>
          <xdr:row>255</xdr:row>
          <xdr:rowOff>19050</xdr:rowOff>
        </xdr:to>
        <xdr:sp macro="" textlink="">
          <xdr:nvSpPr>
            <xdr:cNvPr id="4498" name="Check Box 402"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255</xdr:row>
          <xdr:rowOff>161925</xdr:rowOff>
        </xdr:from>
        <xdr:to>
          <xdr:col>15</xdr:col>
          <xdr:colOff>104775</xdr:colOff>
          <xdr:row>257</xdr:row>
          <xdr:rowOff>19050</xdr:rowOff>
        </xdr:to>
        <xdr:sp macro="" textlink="">
          <xdr:nvSpPr>
            <xdr:cNvPr id="4499" name="Check Box 403"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255</xdr:row>
          <xdr:rowOff>161925</xdr:rowOff>
        </xdr:from>
        <xdr:to>
          <xdr:col>17</xdr:col>
          <xdr:colOff>104775</xdr:colOff>
          <xdr:row>257</xdr:row>
          <xdr:rowOff>19050</xdr:rowOff>
        </xdr:to>
        <xdr:sp macro="" textlink="">
          <xdr:nvSpPr>
            <xdr:cNvPr id="4500" name="Check Box 404" hidden="1">
              <a:extLst>
                <a:ext uri="{63B3BB69-23CF-44E3-9099-C40C66FF867C}">
                  <a14:compatExt spid="_x0000_s4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255</xdr:row>
          <xdr:rowOff>161925</xdr:rowOff>
        </xdr:from>
        <xdr:to>
          <xdr:col>28</xdr:col>
          <xdr:colOff>104775</xdr:colOff>
          <xdr:row>257</xdr:row>
          <xdr:rowOff>19050</xdr:rowOff>
        </xdr:to>
        <xdr:sp macro="" textlink="">
          <xdr:nvSpPr>
            <xdr:cNvPr id="4501" name="Check Box 405"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255</xdr:row>
          <xdr:rowOff>161925</xdr:rowOff>
        </xdr:from>
        <xdr:to>
          <xdr:col>30</xdr:col>
          <xdr:colOff>104775</xdr:colOff>
          <xdr:row>257</xdr:row>
          <xdr:rowOff>19050</xdr:rowOff>
        </xdr:to>
        <xdr:sp macro="" textlink="">
          <xdr:nvSpPr>
            <xdr:cNvPr id="4502" name="Check Box 406"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255</xdr:row>
          <xdr:rowOff>161925</xdr:rowOff>
        </xdr:from>
        <xdr:to>
          <xdr:col>41</xdr:col>
          <xdr:colOff>104775</xdr:colOff>
          <xdr:row>257</xdr:row>
          <xdr:rowOff>19050</xdr:rowOff>
        </xdr:to>
        <xdr:sp macro="" textlink="">
          <xdr:nvSpPr>
            <xdr:cNvPr id="4503" name="Check Box 407"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255</xdr:row>
          <xdr:rowOff>161925</xdr:rowOff>
        </xdr:from>
        <xdr:to>
          <xdr:col>54</xdr:col>
          <xdr:colOff>104775</xdr:colOff>
          <xdr:row>257</xdr:row>
          <xdr:rowOff>19050</xdr:rowOff>
        </xdr:to>
        <xdr:sp macro="" textlink="">
          <xdr:nvSpPr>
            <xdr:cNvPr id="4504" name="Check Box 408" hidden="1">
              <a:extLst>
                <a:ext uri="{63B3BB69-23CF-44E3-9099-C40C66FF867C}">
                  <a14:compatExt spid="_x0000_s45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255</xdr:row>
          <xdr:rowOff>161925</xdr:rowOff>
        </xdr:from>
        <xdr:to>
          <xdr:col>56</xdr:col>
          <xdr:colOff>104775</xdr:colOff>
          <xdr:row>257</xdr:row>
          <xdr:rowOff>19050</xdr:rowOff>
        </xdr:to>
        <xdr:sp macro="" textlink="">
          <xdr:nvSpPr>
            <xdr:cNvPr id="4505" name="Check Box 409" hidden="1">
              <a:extLst>
                <a:ext uri="{63B3BB69-23CF-44E3-9099-C40C66FF867C}">
                  <a14:compatExt spid="_x0000_s4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257</xdr:row>
          <xdr:rowOff>161925</xdr:rowOff>
        </xdr:from>
        <xdr:to>
          <xdr:col>15</xdr:col>
          <xdr:colOff>104775</xdr:colOff>
          <xdr:row>259</xdr:row>
          <xdr:rowOff>19050</xdr:rowOff>
        </xdr:to>
        <xdr:sp macro="" textlink="">
          <xdr:nvSpPr>
            <xdr:cNvPr id="4506" name="Check Box 410" hidden="1">
              <a:extLst>
                <a:ext uri="{63B3BB69-23CF-44E3-9099-C40C66FF867C}">
                  <a14:compatExt spid="_x0000_s4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257</xdr:row>
          <xdr:rowOff>161925</xdr:rowOff>
        </xdr:from>
        <xdr:to>
          <xdr:col>17</xdr:col>
          <xdr:colOff>104775</xdr:colOff>
          <xdr:row>259</xdr:row>
          <xdr:rowOff>19050</xdr:rowOff>
        </xdr:to>
        <xdr:sp macro="" textlink="">
          <xdr:nvSpPr>
            <xdr:cNvPr id="4507" name="Check Box 411"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257</xdr:row>
          <xdr:rowOff>161925</xdr:rowOff>
        </xdr:from>
        <xdr:to>
          <xdr:col>28</xdr:col>
          <xdr:colOff>104775</xdr:colOff>
          <xdr:row>259</xdr:row>
          <xdr:rowOff>19050</xdr:rowOff>
        </xdr:to>
        <xdr:sp macro="" textlink="">
          <xdr:nvSpPr>
            <xdr:cNvPr id="4508" name="Check Box 412"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257</xdr:row>
          <xdr:rowOff>161925</xdr:rowOff>
        </xdr:from>
        <xdr:to>
          <xdr:col>30</xdr:col>
          <xdr:colOff>104775</xdr:colOff>
          <xdr:row>259</xdr:row>
          <xdr:rowOff>19050</xdr:rowOff>
        </xdr:to>
        <xdr:sp macro="" textlink="">
          <xdr:nvSpPr>
            <xdr:cNvPr id="4509" name="Check Box 413"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257</xdr:row>
          <xdr:rowOff>161925</xdr:rowOff>
        </xdr:from>
        <xdr:to>
          <xdr:col>41</xdr:col>
          <xdr:colOff>104775</xdr:colOff>
          <xdr:row>259</xdr:row>
          <xdr:rowOff>19050</xdr:rowOff>
        </xdr:to>
        <xdr:sp macro="" textlink="">
          <xdr:nvSpPr>
            <xdr:cNvPr id="4510" name="Check Box 414"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257</xdr:row>
          <xdr:rowOff>161925</xdr:rowOff>
        </xdr:from>
        <xdr:to>
          <xdr:col>54</xdr:col>
          <xdr:colOff>104775</xdr:colOff>
          <xdr:row>259</xdr:row>
          <xdr:rowOff>19050</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259</xdr:row>
          <xdr:rowOff>161925</xdr:rowOff>
        </xdr:from>
        <xdr:to>
          <xdr:col>15</xdr:col>
          <xdr:colOff>104775</xdr:colOff>
          <xdr:row>261</xdr:row>
          <xdr:rowOff>19050</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259</xdr:row>
          <xdr:rowOff>161925</xdr:rowOff>
        </xdr:from>
        <xdr:to>
          <xdr:col>28</xdr:col>
          <xdr:colOff>104775</xdr:colOff>
          <xdr:row>261</xdr:row>
          <xdr:rowOff>19050</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259</xdr:row>
          <xdr:rowOff>161925</xdr:rowOff>
        </xdr:from>
        <xdr:to>
          <xdr:col>30</xdr:col>
          <xdr:colOff>104775</xdr:colOff>
          <xdr:row>261</xdr:row>
          <xdr:rowOff>19050</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259</xdr:row>
          <xdr:rowOff>161925</xdr:rowOff>
        </xdr:from>
        <xdr:to>
          <xdr:col>41</xdr:col>
          <xdr:colOff>104775</xdr:colOff>
          <xdr:row>261</xdr:row>
          <xdr:rowOff>19050</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259</xdr:row>
          <xdr:rowOff>161925</xdr:rowOff>
        </xdr:from>
        <xdr:to>
          <xdr:col>43</xdr:col>
          <xdr:colOff>104775</xdr:colOff>
          <xdr:row>261</xdr:row>
          <xdr:rowOff>19050</xdr:rowOff>
        </xdr:to>
        <xdr:sp macro="" textlink="">
          <xdr:nvSpPr>
            <xdr:cNvPr id="4516" name="Check Box 420"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259</xdr:row>
          <xdr:rowOff>161925</xdr:rowOff>
        </xdr:from>
        <xdr:to>
          <xdr:col>54</xdr:col>
          <xdr:colOff>104775</xdr:colOff>
          <xdr:row>261</xdr:row>
          <xdr:rowOff>19050</xdr:rowOff>
        </xdr:to>
        <xdr:sp macro="" textlink="">
          <xdr:nvSpPr>
            <xdr:cNvPr id="4517" name="Check Box 421"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259</xdr:row>
          <xdr:rowOff>161925</xdr:rowOff>
        </xdr:from>
        <xdr:to>
          <xdr:col>56</xdr:col>
          <xdr:colOff>104775</xdr:colOff>
          <xdr:row>261</xdr:row>
          <xdr:rowOff>19050</xdr:rowOff>
        </xdr:to>
        <xdr:sp macro="" textlink="">
          <xdr:nvSpPr>
            <xdr:cNvPr id="4518" name="Check Box 422"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261</xdr:row>
          <xdr:rowOff>161925</xdr:rowOff>
        </xdr:from>
        <xdr:to>
          <xdr:col>15</xdr:col>
          <xdr:colOff>104775</xdr:colOff>
          <xdr:row>263</xdr:row>
          <xdr:rowOff>19050</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261</xdr:row>
          <xdr:rowOff>161925</xdr:rowOff>
        </xdr:from>
        <xdr:to>
          <xdr:col>17</xdr:col>
          <xdr:colOff>104775</xdr:colOff>
          <xdr:row>263</xdr:row>
          <xdr:rowOff>19050</xdr:rowOff>
        </xdr:to>
        <xdr:sp macro="" textlink="">
          <xdr:nvSpPr>
            <xdr:cNvPr id="4520" name="Check Box 424"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261</xdr:row>
          <xdr:rowOff>161925</xdr:rowOff>
        </xdr:from>
        <xdr:to>
          <xdr:col>28</xdr:col>
          <xdr:colOff>104775</xdr:colOff>
          <xdr:row>263</xdr:row>
          <xdr:rowOff>19050</xdr:rowOff>
        </xdr:to>
        <xdr:sp macro="" textlink="">
          <xdr:nvSpPr>
            <xdr:cNvPr id="4521" name="Check Box 425"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261</xdr:row>
          <xdr:rowOff>161925</xdr:rowOff>
        </xdr:from>
        <xdr:to>
          <xdr:col>30</xdr:col>
          <xdr:colOff>104775</xdr:colOff>
          <xdr:row>263</xdr:row>
          <xdr:rowOff>19050</xdr:rowOff>
        </xdr:to>
        <xdr:sp macro="" textlink="">
          <xdr:nvSpPr>
            <xdr:cNvPr id="4522" name="Check Box 426"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261</xdr:row>
          <xdr:rowOff>161925</xdr:rowOff>
        </xdr:from>
        <xdr:to>
          <xdr:col>41</xdr:col>
          <xdr:colOff>104775</xdr:colOff>
          <xdr:row>263</xdr:row>
          <xdr:rowOff>19050</xdr:rowOff>
        </xdr:to>
        <xdr:sp macro="" textlink="">
          <xdr:nvSpPr>
            <xdr:cNvPr id="4523" name="Check Box 427"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261</xdr:row>
          <xdr:rowOff>161925</xdr:rowOff>
        </xdr:from>
        <xdr:to>
          <xdr:col>54</xdr:col>
          <xdr:colOff>104775</xdr:colOff>
          <xdr:row>263</xdr:row>
          <xdr:rowOff>19050</xdr:rowOff>
        </xdr:to>
        <xdr:sp macro="" textlink="">
          <xdr:nvSpPr>
            <xdr:cNvPr id="4524" name="Check Box 428"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263</xdr:row>
          <xdr:rowOff>161925</xdr:rowOff>
        </xdr:from>
        <xdr:to>
          <xdr:col>15</xdr:col>
          <xdr:colOff>104775</xdr:colOff>
          <xdr:row>265</xdr:row>
          <xdr:rowOff>19050</xdr:rowOff>
        </xdr:to>
        <xdr:sp macro="" textlink="">
          <xdr:nvSpPr>
            <xdr:cNvPr id="4525" name="Check Box 429"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263</xdr:row>
          <xdr:rowOff>161925</xdr:rowOff>
        </xdr:from>
        <xdr:to>
          <xdr:col>17</xdr:col>
          <xdr:colOff>104775</xdr:colOff>
          <xdr:row>265</xdr:row>
          <xdr:rowOff>19050</xdr:rowOff>
        </xdr:to>
        <xdr:sp macro="" textlink="">
          <xdr:nvSpPr>
            <xdr:cNvPr id="4526" name="Check Box 430" hidden="1">
              <a:extLst>
                <a:ext uri="{63B3BB69-23CF-44E3-9099-C40C66FF867C}">
                  <a14:compatExt spid="_x0000_s45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263</xdr:row>
          <xdr:rowOff>161925</xdr:rowOff>
        </xdr:from>
        <xdr:to>
          <xdr:col>28</xdr:col>
          <xdr:colOff>104775</xdr:colOff>
          <xdr:row>265</xdr:row>
          <xdr:rowOff>19050</xdr:rowOff>
        </xdr:to>
        <xdr:sp macro="" textlink="">
          <xdr:nvSpPr>
            <xdr:cNvPr id="4527" name="Check Box 431" hidden="1">
              <a:extLst>
                <a:ext uri="{63B3BB69-23CF-44E3-9099-C40C66FF867C}">
                  <a14:compatExt spid="_x0000_s45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263</xdr:row>
          <xdr:rowOff>161925</xdr:rowOff>
        </xdr:from>
        <xdr:to>
          <xdr:col>41</xdr:col>
          <xdr:colOff>104775</xdr:colOff>
          <xdr:row>265</xdr:row>
          <xdr:rowOff>19050</xdr:rowOff>
        </xdr:to>
        <xdr:sp macro="" textlink="">
          <xdr:nvSpPr>
            <xdr:cNvPr id="4528" name="Check Box 432" hidden="1">
              <a:extLst>
                <a:ext uri="{63B3BB69-23CF-44E3-9099-C40C66FF867C}">
                  <a14:compatExt spid="_x0000_s45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263</xdr:row>
          <xdr:rowOff>161925</xdr:rowOff>
        </xdr:from>
        <xdr:to>
          <xdr:col>54</xdr:col>
          <xdr:colOff>104775</xdr:colOff>
          <xdr:row>265</xdr:row>
          <xdr:rowOff>19050</xdr:rowOff>
        </xdr:to>
        <xdr:sp macro="" textlink="">
          <xdr:nvSpPr>
            <xdr:cNvPr id="4529" name="Check Box 433" hidden="1">
              <a:extLst>
                <a:ext uri="{63B3BB69-23CF-44E3-9099-C40C66FF867C}">
                  <a14:compatExt spid="_x0000_s45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265</xdr:row>
          <xdr:rowOff>161925</xdr:rowOff>
        </xdr:from>
        <xdr:to>
          <xdr:col>15</xdr:col>
          <xdr:colOff>104775</xdr:colOff>
          <xdr:row>267</xdr:row>
          <xdr:rowOff>19050</xdr:rowOff>
        </xdr:to>
        <xdr:sp macro="" textlink="">
          <xdr:nvSpPr>
            <xdr:cNvPr id="4530" name="Check Box 434" hidden="1">
              <a:extLst>
                <a:ext uri="{63B3BB69-23CF-44E3-9099-C40C66FF867C}">
                  <a14:compatExt spid="_x0000_s45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265</xdr:row>
          <xdr:rowOff>161925</xdr:rowOff>
        </xdr:from>
        <xdr:to>
          <xdr:col>28</xdr:col>
          <xdr:colOff>104775</xdr:colOff>
          <xdr:row>267</xdr:row>
          <xdr:rowOff>19050</xdr:rowOff>
        </xdr:to>
        <xdr:sp macro="" textlink="">
          <xdr:nvSpPr>
            <xdr:cNvPr id="4531" name="Check Box 435" hidden="1">
              <a:extLst>
                <a:ext uri="{63B3BB69-23CF-44E3-9099-C40C66FF867C}">
                  <a14:compatExt spid="_x0000_s4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265</xdr:row>
          <xdr:rowOff>161925</xdr:rowOff>
        </xdr:from>
        <xdr:to>
          <xdr:col>30</xdr:col>
          <xdr:colOff>104775</xdr:colOff>
          <xdr:row>267</xdr:row>
          <xdr:rowOff>19050</xdr:rowOff>
        </xdr:to>
        <xdr:sp macro="" textlink="">
          <xdr:nvSpPr>
            <xdr:cNvPr id="4532" name="Check Box 436" hidden="1">
              <a:extLst>
                <a:ext uri="{63B3BB69-23CF-44E3-9099-C40C66FF867C}">
                  <a14:compatExt spid="_x0000_s4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265</xdr:row>
          <xdr:rowOff>161925</xdr:rowOff>
        </xdr:from>
        <xdr:to>
          <xdr:col>41</xdr:col>
          <xdr:colOff>104775</xdr:colOff>
          <xdr:row>267</xdr:row>
          <xdr:rowOff>19050</xdr:rowOff>
        </xdr:to>
        <xdr:sp macro="" textlink="">
          <xdr:nvSpPr>
            <xdr:cNvPr id="4533" name="Check Box 437"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265</xdr:row>
          <xdr:rowOff>161925</xdr:rowOff>
        </xdr:from>
        <xdr:to>
          <xdr:col>54</xdr:col>
          <xdr:colOff>104775</xdr:colOff>
          <xdr:row>267</xdr:row>
          <xdr:rowOff>19050</xdr:rowOff>
        </xdr:to>
        <xdr:sp macro="" textlink="">
          <xdr:nvSpPr>
            <xdr:cNvPr id="4534" name="Check Box 438" hidden="1">
              <a:extLst>
                <a:ext uri="{63B3BB69-23CF-44E3-9099-C40C66FF867C}">
                  <a14:compatExt spid="_x0000_s4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267</xdr:row>
          <xdr:rowOff>161925</xdr:rowOff>
        </xdr:from>
        <xdr:to>
          <xdr:col>15</xdr:col>
          <xdr:colOff>104775</xdr:colOff>
          <xdr:row>269</xdr:row>
          <xdr:rowOff>19050</xdr:rowOff>
        </xdr:to>
        <xdr:sp macro="" textlink="">
          <xdr:nvSpPr>
            <xdr:cNvPr id="4535" name="Check Box 439"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267</xdr:row>
          <xdr:rowOff>161925</xdr:rowOff>
        </xdr:from>
        <xdr:to>
          <xdr:col>17</xdr:col>
          <xdr:colOff>104775</xdr:colOff>
          <xdr:row>269</xdr:row>
          <xdr:rowOff>19050</xdr:rowOff>
        </xdr:to>
        <xdr:sp macro="" textlink="">
          <xdr:nvSpPr>
            <xdr:cNvPr id="4536" name="Check Box 440" hidden="1">
              <a:extLst>
                <a:ext uri="{63B3BB69-23CF-44E3-9099-C40C66FF867C}">
                  <a14:compatExt spid="_x0000_s4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267</xdr:row>
          <xdr:rowOff>161925</xdr:rowOff>
        </xdr:from>
        <xdr:to>
          <xdr:col>28</xdr:col>
          <xdr:colOff>104775</xdr:colOff>
          <xdr:row>269</xdr:row>
          <xdr:rowOff>19050</xdr:rowOff>
        </xdr:to>
        <xdr:sp macro="" textlink="">
          <xdr:nvSpPr>
            <xdr:cNvPr id="4537" name="Check Box 441" hidden="1">
              <a:extLst>
                <a:ext uri="{63B3BB69-23CF-44E3-9099-C40C66FF867C}">
                  <a14:compatExt spid="_x0000_s45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267</xdr:row>
          <xdr:rowOff>161925</xdr:rowOff>
        </xdr:from>
        <xdr:to>
          <xdr:col>41</xdr:col>
          <xdr:colOff>104775</xdr:colOff>
          <xdr:row>269</xdr:row>
          <xdr:rowOff>19050</xdr:rowOff>
        </xdr:to>
        <xdr:sp macro="" textlink="">
          <xdr:nvSpPr>
            <xdr:cNvPr id="4538" name="Check Box 442" hidden="1">
              <a:extLst>
                <a:ext uri="{63B3BB69-23CF-44E3-9099-C40C66FF867C}">
                  <a14:compatExt spid="_x0000_s45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267</xdr:row>
          <xdr:rowOff>161925</xdr:rowOff>
        </xdr:from>
        <xdr:to>
          <xdr:col>54</xdr:col>
          <xdr:colOff>104775</xdr:colOff>
          <xdr:row>269</xdr:row>
          <xdr:rowOff>19050</xdr:rowOff>
        </xdr:to>
        <xdr:sp macro="" textlink="">
          <xdr:nvSpPr>
            <xdr:cNvPr id="4539" name="Check Box 443" hidden="1">
              <a:extLst>
                <a:ext uri="{63B3BB69-23CF-44E3-9099-C40C66FF867C}">
                  <a14:compatExt spid="_x0000_s4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269</xdr:row>
          <xdr:rowOff>161925</xdr:rowOff>
        </xdr:from>
        <xdr:to>
          <xdr:col>15</xdr:col>
          <xdr:colOff>104775</xdr:colOff>
          <xdr:row>271</xdr:row>
          <xdr:rowOff>19050</xdr:rowOff>
        </xdr:to>
        <xdr:sp macro="" textlink="">
          <xdr:nvSpPr>
            <xdr:cNvPr id="4540" name="Check Box 444" hidden="1">
              <a:extLst>
                <a:ext uri="{63B3BB69-23CF-44E3-9099-C40C66FF867C}">
                  <a14:compatExt spid="_x0000_s4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269</xdr:row>
          <xdr:rowOff>161925</xdr:rowOff>
        </xdr:from>
        <xdr:to>
          <xdr:col>28</xdr:col>
          <xdr:colOff>104775</xdr:colOff>
          <xdr:row>271</xdr:row>
          <xdr:rowOff>19050</xdr:rowOff>
        </xdr:to>
        <xdr:sp macro="" textlink="">
          <xdr:nvSpPr>
            <xdr:cNvPr id="4541" name="Check Box 445" hidden="1">
              <a:extLst>
                <a:ext uri="{63B3BB69-23CF-44E3-9099-C40C66FF867C}">
                  <a14:compatExt spid="_x0000_s4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269</xdr:row>
          <xdr:rowOff>161925</xdr:rowOff>
        </xdr:from>
        <xdr:to>
          <xdr:col>30</xdr:col>
          <xdr:colOff>104775</xdr:colOff>
          <xdr:row>271</xdr:row>
          <xdr:rowOff>19050</xdr:rowOff>
        </xdr:to>
        <xdr:sp macro="" textlink="">
          <xdr:nvSpPr>
            <xdr:cNvPr id="4542" name="Check Box 446" hidden="1">
              <a:extLst>
                <a:ext uri="{63B3BB69-23CF-44E3-9099-C40C66FF867C}">
                  <a14:compatExt spid="_x0000_s4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269</xdr:row>
          <xdr:rowOff>161925</xdr:rowOff>
        </xdr:from>
        <xdr:to>
          <xdr:col>41</xdr:col>
          <xdr:colOff>104775</xdr:colOff>
          <xdr:row>271</xdr:row>
          <xdr:rowOff>19050</xdr:rowOff>
        </xdr:to>
        <xdr:sp macro="" textlink="">
          <xdr:nvSpPr>
            <xdr:cNvPr id="4543" name="Check Box 447" hidden="1">
              <a:extLst>
                <a:ext uri="{63B3BB69-23CF-44E3-9099-C40C66FF867C}">
                  <a14:compatExt spid="_x0000_s4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269</xdr:row>
          <xdr:rowOff>161925</xdr:rowOff>
        </xdr:from>
        <xdr:to>
          <xdr:col>43</xdr:col>
          <xdr:colOff>104775</xdr:colOff>
          <xdr:row>271</xdr:row>
          <xdr:rowOff>19050</xdr:rowOff>
        </xdr:to>
        <xdr:sp macro="" textlink="">
          <xdr:nvSpPr>
            <xdr:cNvPr id="4544" name="Check Box 448" hidden="1">
              <a:extLst>
                <a:ext uri="{63B3BB69-23CF-44E3-9099-C40C66FF867C}">
                  <a14:compatExt spid="_x0000_s45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269</xdr:row>
          <xdr:rowOff>161925</xdr:rowOff>
        </xdr:from>
        <xdr:to>
          <xdr:col>54</xdr:col>
          <xdr:colOff>104775</xdr:colOff>
          <xdr:row>271</xdr:row>
          <xdr:rowOff>19050</xdr:rowOff>
        </xdr:to>
        <xdr:sp macro="" textlink="">
          <xdr:nvSpPr>
            <xdr:cNvPr id="4545" name="Check Box 449" hidden="1">
              <a:extLst>
                <a:ext uri="{63B3BB69-23CF-44E3-9099-C40C66FF867C}">
                  <a14:compatExt spid="_x0000_s45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271</xdr:row>
          <xdr:rowOff>161925</xdr:rowOff>
        </xdr:from>
        <xdr:to>
          <xdr:col>15</xdr:col>
          <xdr:colOff>104775</xdr:colOff>
          <xdr:row>273</xdr:row>
          <xdr:rowOff>19050</xdr:rowOff>
        </xdr:to>
        <xdr:sp macro="" textlink="">
          <xdr:nvSpPr>
            <xdr:cNvPr id="4546" name="Check Box 450" hidden="1">
              <a:extLst>
                <a:ext uri="{63B3BB69-23CF-44E3-9099-C40C66FF867C}">
                  <a14:compatExt spid="_x0000_s45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271</xdr:row>
          <xdr:rowOff>161925</xdr:rowOff>
        </xdr:from>
        <xdr:to>
          <xdr:col>17</xdr:col>
          <xdr:colOff>104775</xdr:colOff>
          <xdr:row>273</xdr:row>
          <xdr:rowOff>19050</xdr:rowOff>
        </xdr:to>
        <xdr:sp macro="" textlink="">
          <xdr:nvSpPr>
            <xdr:cNvPr id="4547" name="Check Box 451" hidden="1">
              <a:extLst>
                <a:ext uri="{63B3BB69-23CF-44E3-9099-C40C66FF867C}">
                  <a14:compatExt spid="_x0000_s45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271</xdr:row>
          <xdr:rowOff>161925</xdr:rowOff>
        </xdr:from>
        <xdr:to>
          <xdr:col>28</xdr:col>
          <xdr:colOff>104775</xdr:colOff>
          <xdr:row>273</xdr:row>
          <xdr:rowOff>19050</xdr:rowOff>
        </xdr:to>
        <xdr:sp macro="" textlink="">
          <xdr:nvSpPr>
            <xdr:cNvPr id="4548" name="Check Box 452" hidden="1">
              <a:extLst>
                <a:ext uri="{63B3BB69-23CF-44E3-9099-C40C66FF867C}">
                  <a14:compatExt spid="_x0000_s4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271</xdr:row>
          <xdr:rowOff>161925</xdr:rowOff>
        </xdr:from>
        <xdr:to>
          <xdr:col>41</xdr:col>
          <xdr:colOff>104775</xdr:colOff>
          <xdr:row>273</xdr:row>
          <xdr:rowOff>19050</xdr:rowOff>
        </xdr:to>
        <xdr:sp macro="" textlink="">
          <xdr:nvSpPr>
            <xdr:cNvPr id="4549" name="Check Box 453" hidden="1">
              <a:extLst>
                <a:ext uri="{63B3BB69-23CF-44E3-9099-C40C66FF867C}">
                  <a14:compatExt spid="_x0000_s4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271</xdr:row>
          <xdr:rowOff>161925</xdr:rowOff>
        </xdr:from>
        <xdr:to>
          <xdr:col>54</xdr:col>
          <xdr:colOff>104775</xdr:colOff>
          <xdr:row>273</xdr:row>
          <xdr:rowOff>19050</xdr:rowOff>
        </xdr:to>
        <xdr:sp macro="" textlink="">
          <xdr:nvSpPr>
            <xdr:cNvPr id="4550" name="Check Box 454" hidden="1">
              <a:extLst>
                <a:ext uri="{63B3BB69-23CF-44E3-9099-C40C66FF867C}">
                  <a14:compatExt spid="_x0000_s4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271</xdr:row>
          <xdr:rowOff>161925</xdr:rowOff>
        </xdr:from>
        <xdr:to>
          <xdr:col>56</xdr:col>
          <xdr:colOff>104775</xdr:colOff>
          <xdr:row>273</xdr:row>
          <xdr:rowOff>19050</xdr:rowOff>
        </xdr:to>
        <xdr:sp macro="" textlink="">
          <xdr:nvSpPr>
            <xdr:cNvPr id="4551" name="Check Box 455" hidden="1">
              <a:extLst>
                <a:ext uri="{63B3BB69-23CF-44E3-9099-C40C66FF867C}">
                  <a14:compatExt spid="_x0000_s4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273</xdr:row>
          <xdr:rowOff>161925</xdr:rowOff>
        </xdr:from>
        <xdr:to>
          <xdr:col>15</xdr:col>
          <xdr:colOff>104775</xdr:colOff>
          <xdr:row>275</xdr:row>
          <xdr:rowOff>19050</xdr:rowOff>
        </xdr:to>
        <xdr:sp macro="" textlink="">
          <xdr:nvSpPr>
            <xdr:cNvPr id="4552" name="Check Box 456" hidden="1">
              <a:extLst>
                <a:ext uri="{63B3BB69-23CF-44E3-9099-C40C66FF867C}">
                  <a14:compatExt spid="_x0000_s4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273</xdr:row>
          <xdr:rowOff>161925</xdr:rowOff>
        </xdr:from>
        <xdr:to>
          <xdr:col>28</xdr:col>
          <xdr:colOff>104775</xdr:colOff>
          <xdr:row>275</xdr:row>
          <xdr:rowOff>19050</xdr:rowOff>
        </xdr:to>
        <xdr:sp macro="" textlink="">
          <xdr:nvSpPr>
            <xdr:cNvPr id="4553" name="Check Box 457" hidden="1">
              <a:extLst>
                <a:ext uri="{63B3BB69-23CF-44E3-9099-C40C66FF867C}">
                  <a14:compatExt spid="_x0000_s45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273</xdr:row>
          <xdr:rowOff>161925</xdr:rowOff>
        </xdr:from>
        <xdr:to>
          <xdr:col>41</xdr:col>
          <xdr:colOff>104775</xdr:colOff>
          <xdr:row>275</xdr:row>
          <xdr:rowOff>19050</xdr:rowOff>
        </xdr:to>
        <xdr:sp macro="" textlink="">
          <xdr:nvSpPr>
            <xdr:cNvPr id="4554" name="Check Box 458" hidden="1">
              <a:extLst>
                <a:ext uri="{63B3BB69-23CF-44E3-9099-C40C66FF867C}">
                  <a14:compatExt spid="_x0000_s45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273</xdr:row>
          <xdr:rowOff>161925</xdr:rowOff>
        </xdr:from>
        <xdr:to>
          <xdr:col>54</xdr:col>
          <xdr:colOff>104775</xdr:colOff>
          <xdr:row>275</xdr:row>
          <xdr:rowOff>19050</xdr:rowOff>
        </xdr:to>
        <xdr:sp macro="" textlink="">
          <xdr:nvSpPr>
            <xdr:cNvPr id="4555" name="Check Box 459" hidden="1">
              <a:extLst>
                <a:ext uri="{63B3BB69-23CF-44E3-9099-C40C66FF867C}">
                  <a14:compatExt spid="_x0000_s45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275</xdr:row>
          <xdr:rowOff>161925</xdr:rowOff>
        </xdr:from>
        <xdr:to>
          <xdr:col>15</xdr:col>
          <xdr:colOff>104775</xdr:colOff>
          <xdr:row>277</xdr:row>
          <xdr:rowOff>19050</xdr:rowOff>
        </xdr:to>
        <xdr:sp macro="" textlink="">
          <xdr:nvSpPr>
            <xdr:cNvPr id="4556" name="Check Box 460" hidden="1">
              <a:extLst>
                <a:ext uri="{63B3BB69-23CF-44E3-9099-C40C66FF867C}">
                  <a14:compatExt spid="_x0000_s4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275</xdr:row>
          <xdr:rowOff>161925</xdr:rowOff>
        </xdr:from>
        <xdr:to>
          <xdr:col>17</xdr:col>
          <xdr:colOff>104775</xdr:colOff>
          <xdr:row>277</xdr:row>
          <xdr:rowOff>19050</xdr:rowOff>
        </xdr:to>
        <xdr:sp macro="" textlink="">
          <xdr:nvSpPr>
            <xdr:cNvPr id="4557" name="Check Box 461" hidden="1">
              <a:extLst>
                <a:ext uri="{63B3BB69-23CF-44E3-9099-C40C66FF867C}">
                  <a14:compatExt spid="_x0000_s4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275</xdr:row>
          <xdr:rowOff>161925</xdr:rowOff>
        </xdr:from>
        <xdr:to>
          <xdr:col>28</xdr:col>
          <xdr:colOff>104775</xdr:colOff>
          <xdr:row>277</xdr:row>
          <xdr:rowOff>19050</xdr:rowOff>
        </xdr:to>
        <xdr:sp macro="" textlink="">
          <xdr:nvSpPr>
            <xdr:cNvPr id="4558" name="Check Box 462" hidden="1">
              <a:extLst>
                <a:ext uri="{63B3BB69-23CF-44E3-9099-C40C66FF867C}">
                  <a14:compatExt spid="_x0000_s4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275</xdr:row>
          <xdr:rowOff>161925</xdr:rowOff>
        </xdr:from>
        <xdr:to>
          <xdr:col>41</xdr:col>
          <xdr:colOff>104775</xdr:colOff>
          <xdr:row>277</xdr:row>
          <xdr:rowOff>19050</xdr:rowOff>
        </xdr:to>
        <xdr:sp macro="" textlink="">
          <xdr:nvSpPr>
            <xdr:cNvPr id="4559" name="Check Box 463" hidden="1">
              <a:extLst>
                <a:ext uri="{63B3BB69-23CF-44E3-9099-C40C66FF867C}">
                  <a14:compatExt spid="_x0000_s4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275</xdr:row>
          <xdr:rowOff>161925</xdr:rowOff>
        </xdr:from>
        <xdr:to>
          <xdr:col>54</xdr:col>
          <xdr:colOff>104775</xdr:colOff>
          <xdr:row>277</xdr:row>
          <xdr:rowOff>19050</xdr:rowOff>
        </xdr:to>
        <xdr:sp macro="" textlink="">
          <xdr:nvSpPr>
            <xdr:cNvPr id="4560" name="Check Box 464" hidden="1">
              <a:extLst>
                <a:ext uri="{63B3BB69-23CF-44E3-9099-C40C66FF867C}">
                  <a14:compatExt spid="_x0000_s4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277</xdr:row>
          <xdr:rowOff>161925</xdr:rowOff>
        </xdr:from>
        <xdr:to>
          <xdr:col>15</xdr:col>
          <xdr:colOff>104775</xdr:colOff>
          <xdr:row>279</xdr:row>
          <xdr:rowOff>19050</xdr:rowOff>
        </xdr:to>
        <xdr:sp macro="" textlink="">
          <xdr:nvSpPr>
            <xdr:cNvPr id="4561" name="Check Box 465" hidden="1">
              <a:extLst>
                <a:ext uri="{63B3BB69-23CF-44E3-9099-C40C66FF867C}">
                  <a14:compatExt spid="_x0000_s4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277</xdr:row>
          <xdr:rowOff>161925</xdr:rowOff>
        </xdr:from>
        <xdr:to>
          <xdr:col>28</xdr:col>
          <xdr:colOff>104775</xdr:colOff>
          <xdr:row>279</xdr:row>
          <xdr:rowOff>19050</xdr:rowOff>
        </xdr:to>
        <xdr:sp macro="" textlink="">
          <xdr:nvSpPr>
            <xdr:cNvPr id="4562" name="Check Box 466" hidden="1">
              <a:extLst>
                <a:ext uri="{63B3BB69-23CF-44E3-9099-C40C66FF867C}">
                  <a14:compatExt spid="_x0000_s4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277</xdr:row>
          <xdr:rowOff>161925</xdr:rowOff>
        </xdr:from>
        <xdr:to>
          <xdr:col>41</xdr:col>
          <xdr:colOff>104775</xdr:colOff>
          <xdr:row>279</xdr:row>
          <xdr:rowOff>19050</xdr:rowOff>
        </xdr:to>
        <xdr:sp macro="" textlink="">
          <xdr:nvSpPr>
            <xdr:cNvPr id="4563" name="Check Box 467" hidden="1">
              <a:extLst>
                <a:ext uri="{63B3BB69-23CF-44E3-9099-C40C66FF867C}">
                  <a14:compatExt spid="_x0000_s4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277</xdr:row>
          <xdr:rowOff>161925</xdr:rowOff>
        </xdr:from>
        <xdr:to>
          <xdr:col>43</xdr:col>
          <xdr:colOff>104775</xdr:colOff>
          <xdr:row>279</xdr:row>
          <xdr:rowOff>19050</xdr:rowOff>
        </xdr:to>
        <xdr:sp macro="" textlink="">
          <xdr:nvSpPr>
            <xdr:cNvPr id="4564" name="Check Box 468" hidden="1">
              <a:extLst>
                <a:ext uri="{63B3BB69-23CF-44E3-9099-C40C66FF867C}">
                  <a14:compatExt spid="_x0000_s4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277</xdr:row>
          <xdr:rowOff>161925</xdr:rowOff>
        </xdr:from>
        <xdr:to>
          <xdr:col>54</xdr:col>
          <xdr:colOff>104775</xdr:colOff>
          <xdr:row>279</xdr:row>
          <xdr:rowOff>19050</xdr:rowOff>
        </xdr:to>
        <xdr:sp macro="" textlink="">
          <xdr:nvSpPr>
            <xdr:cNvPr id="4565" name="Check Box 469" hidden="1">
              <a:extLst>
                <a:ext uri="{63B3BB69-23CF-44E3-9099-C40C66FF867C}">
                  <a14:compatExt spid="_x0000_s45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279</xdr:row>
          <xdr:rowOff>161925</xdr:rowOff>
        </xdr:from>
        <xdr:to>
          <xdr:col>15</xdr:col>
          <xdr:colOff>104775</xdr:colOff>
          <xdr:row>281</xdr:row>
          <xdr:rowOff>19050</xdr:rowOff>
        </xdr:to>
        <xdr:sp macro="" textlink="">
          <xdr:nvSpPr>
            <xdr:cNvPr id="4566" name="Check Box 470" hidden="1">
              <a:extLst>
                <a:ext uri="{63B3BB69-23CF-44E3-9099-C40C66FF867C}">
                  <a14:compatExt spid="_x0000_s4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279</xdr:row>
          <xdr:rowOff>161925</xdr:rowOff>
        </xdr:from>
        <xdr:to>
          <xdr:col>28</xdr:col>
          <xdr:colOff>104775</xdr:colOff>
          <xdr:row>281</xdr:row>
          <xdr:rowOff>19050</xdr:rowOff>
        </xdr:to>
        <xdr:sp macro="" textlink="">
          <xdr:nvSpPr>
            <xdr:cNvPr id="4567" name="Check Box 471" hidden="1">
              <a:extLst>
                <a:ext uri="{63B3BB69-23CF-44E3-9099-C40C66FF867C}">
                  <a14:compatExt spid="_x0000_s4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279</xdr:row>
          <xdr:rowOff>161925</xdr:rowOff>
        </xdr:from>
        <xdr:to>
          <xdr:col>41</xdr:col>
          <xdr:colOff>104775</xdr:colOff>
          <xdr:row>281</xdr:row>
          <xdr:rowOff>19050</xdr:rowOff>
        </xdr:to>
        <xdr:sp macro="" textlink="">
          <xdr:nvSpPr>
            <xdr:cNvPr id="4568" name="Check Box 472" hidden="1">
              <a:extLst>
                <a:ext uri="{63B3BB69-23CF-44E3-9099-C40C66FF867C}">
                  <a14:compatExt spid="_x0000_s4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279</xdr:row>
          <xdr:rowOff>161925</xdr:rowOff>
        </xdr:from>
        <xdr:to>
          <xdr:col>43</xdr:col>
          <xdr:colOff>104775</xdr:colOff>
          <xdr:row>281</xdr:row>
          <xdr:rowOff>19050</xdr:rowOff>
        </xdr:to>
        <xdr:sp macro="" textlink="">
          <xdr:nvSpPr>
            <xdr:cNvPr id="4569" name="Check Box 473" hidden="1">
              <a:extLst>
                <a:ext uri="{63B3BB69-23CF-44E3-9099-C40C66FF867C}">
                  <a14:compatExt spid="_x0000_s4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279</xdr:row>
          <xdr:rowOff>161925</xdr:rowOff>
        </xdr:from>
        <xdr:to>
          <xdr:col>54</xdr:col>
          <xdr:colOff>104775</xdr:colOff>
          <xdr:row>281</xdr:row>
          <xdr:rowOff>19050</xdr:rowOff>
        </xdr:to>
        <xdr:sp macro="" textlink="">
          <xdr:nvSpPr>
            <xdr:cNvPr id="4570" name="Check Box 474" hidden="1">
              <a:extLst>
                <a:ext uri="{63B3BB69-23CF-44E3-9099-C40C66FF867C}">
                  <a14:compatExt spid="_x0000_s4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281</xdr:row>
          <xdr:rowOff>161925</xdr:rowOff>
        </xdr:from>
        <xdr:to>
          <xdr:col>15</xdr:col>
          <xdr:colOff>104775</xdr:colOff>
          <xdr:row>283</xdr:row>
          <xdr:rowOff>19050</xdr:rowOff>
        </xdr:to>
        <xdr:sp macro="" textlink="">
          <xdr:nvSpPr>
            <xdr:cNvPr id="4571" name="Check Box 475" hidden="1">
              <a:extLst>
                <a:ext uri="{63B3BB69-23CF-44E3-9099-C40C66FF867C}">
                  <a14:compatExt spid="_x0000_s4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281</xdr:row>
          <xdr:rowOff>161925</xdr:rowOff>
        </xdr:from>
        <xdr:to>
          <xdr:col>17</xdr:col>
          <xdr:colOff>104775</xdr:colOff>
          <xdr:row>283</xdr:row>
          <xdr:rowOff>19050</xdr:rowOff>
        </xdr:to>
        <xdr:sp macro="" textlink="">
          <xdr:nvSpPr>
            <xdr:cNvPr id="4572" name="Check Box 476" hidden="1">
              <a:extLst>
                <a:ext uri="{63B3BB69-23CF-44E3-9099-C40C66FF867C}">
                  <a14:compatExt spid="_x0000_s45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281</xdr:row>
          <xdr:rowOff>161925</xdr:rowOff>
        </xdr:from>
        <xdr:to>
          <xdr:col>28</xdr:col>
          <xdr:colOff>104775</xdr:colOff>
          <xdr:row>283</xdr:row>
          <xdr:rowOff>19050</xdr:rowOff>
        </xdr:to>
        <xdr:sp macro="" textlink="">
          <xdr:nvSpPr>
            <xdr:cNvPr id="4573" name="Check Box 477" hidden="1">
              <a:extLst>
                <a:ext uri="{63B3BB69-23CF-44E3-9099-C40C66FF867C}">
                  <a14:compatExt spid="_x0000_s45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281</xdr:row>
          <xdr:rowOff>161925</xdr:rowOff>
        </xdr:from>
        <xdr:to>
          <xdr:col>41</xdr:col>
          <xdr:colOff>104775</xdr:colOff>
          <xdr:row>283</xdr:row>
          <xdr:rowOff>19050</xdr:rowOff>
        </xdr:to>
        <xdr:sp macro="" textlink="">
          <xdr:nvSpPr>
            <xdr:cNvPr id="4574" name="Check Box 478" hidden="1">
              <a:extLst>
                <a:ext uri="{63B3BB69-23CF-44E3-9099-C40C66FF867C}">
                  <a14:compatExt spid="_x0000_s4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281</xdr:row>
          <xdr:rowOff>161925</xdr:rowOff>
        </xdr:from>
        <xdr:to>
          <xdr:col>43</xdr:col>
          <xdr:colOff>104775</xdr:colOff>
          <xdr:row>283</xdr:row>
          <xdr:rowOff>19050</xdr:rowOff>
        </xdr:to>
        <xdr:sp macro="" textlink="">
          <xdr:nvSpPr>
            <xdr:cNvPr id="4575" name="Check Box 479" hidden="1">
              <a:extLst>
                <a:ext uri="{63B3BB69-23CF-44E3-9099-C40C66FF867C}">
                  <a14:compatExt spid="_x0000_s4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281</xdr:row>
          <xdr:rowOff>161925</xdr:rowOff>
        </xdr:from>
        <xdr:to>
          <xdr:col>54</xdr:col>
          <xdr:colOff>104775</xdr:colOff>
          <xdr:row>283</xdr:row>
          <xdr:rowOff>19050</xdr:rowOff>
        </xdr:to>
        <xdr:sp macro="" textlink="">
          <xdr:nvSpPr>
            <xdr:cNvPr id="4576" name="Check Box 480" hidden="1">
              <a:extLst>
                <a:ext uri="{63B3BB69-23CF-44E3-9099-C40C66FF867C}">
                  <a14:compatExt spid="_x0000_s4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281</xdr:row>
          <xdr:rowOff>161925</xdr:rowOff>
        </xdr:from>
        <xdr:to>
          <xdr:col>56</xdr:col>
          <xdr:colOff>104775</xdr:colOff>
          <xdr:row>283</xdr:row>
          <xdr:rowOff>19050</xdr:rowOff>
        </xdr:to>
        <xdr:sp macro="" textlink="">
          <xdr:nvSpPr>
            <xdr:cNvPr id="4577" name="Check Box 481" hidden="1">
              <a:extLst>
                <a:ext uri="{63B3BB69-23CF-44E3-9099-C40C66FF867C}">
                  <a14:compatExt spid="_x0000_s4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283</xdr:row>
          <xdr:rowOff>161925</xdr:rowOff>
        </xdr:from>
        <xdr:to>
          <xdr:col>15</xdr:col>
          <xdr:colOff>104775</xdr:colOff>
          <xdr:row>285</xdr:row>
          <xdr:rowOff>19050</xdr:rowOff>
        </xdr:to>
        <xdr:sp macro="" textlink="">
          <xdr:nvSpPr>
            <xdr:cNvPr id="4578" name="Check Box 482" hidden="1">
              <a:extLst>
                <a:ext uri="{63B3BB69-23CF-44E3-9099-C40C66FF867C}">
                  <a14:compatExt spid="_x0000_s4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283</xdr:row>
          <xdr:rowOff>161925</xdr:rowOff>
        </xdr:from>
        <xdr:to>
          <xdr:col>28</xdr:col>
          <xdr:colOff>104775</xdr:colOff>
          <xdr:row>285</xdr:row>
          <xdr:rowOff>19050</xdr:rowOff>
        </xdr:to>
        <xdr:sp macro="" textlink="">
          <xdr:nvSpPr>
            <xdr:cNvPr id="4579" name="Check Box 483" hidden="1">
              <a:extLst>
                <a:ext uri="{63B3BB69-23CF-44E3-9099-C40C66FF867C}">
                  <a14:compatExt spid="_x0000_s4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283</xdr:row>
          <xdr:rowOff>161925</xdr:rowOff>
        </xdr:from>
        <xdr:to>
          <xdr:col>30</xdr:col>
          <xdr:colOff>104775</xdr:colOff>
          <xdr:row>285</xdr:row>
          <xdr:rowOff>19050</xdr:rowOff>
        </xdr:to>
        <xdr:sp macro="" textlink="">
          <xdr:nvSpPr>
            <xdr:cNvPr id="4580" name="Check Box 484" hidden="1">
              <a:extLst>
                <a:ext uri="{63B3BB69-23CF-44E3-9099-C40C66FF867C}">
                  <a14:compatExt spid="_x0000_s4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283</xdr:row>
          <xdr:rowOff>161925</xdr:rowOff>
        </xdr:from>
        <xdr:to>
          <xdr:col>41</xdr:col>
          <xdr:colOff>104775</xdr:colOff>
          <xdr:row>285</xdr:row>
          <xdr:rowOff>19050</xdr:rowOff>
        </xdr:to>
        <xdr:sp macro="" textlink="">
          <xdr:nvSpPr>
            <xdr:cNvPr id="4581" name="Check Box 485" hidden="1">
              <a:extLst>
                <a:ext uri="{63B3BB69-23CF-44E3-9099-C40C66FF867C}">
                  <a14:compatExt spid="_x0000_s45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283</xdr:row>
          <xdr:rowOff>161925</xdr:rowOff>
        </xdr:from>
        <xdr:to>
          <xdr:col>54</xdr:col>
          <xdr:colOff>104775</xdr:colOff>
          <xdr:row>285</xdr:row>
          <xdr:rowOff>19050</xdr:rowOff>
        </xdr:to>
        <xdr:sp macro="" textlink="">
          <xdr:nvSpPr>
            <xdr:cNvPr id="4582" name="Check Box 486" hidden="1">
              <a:extLst>
                <a:ext uri="{63B3BB69-23CF-44E3-9099-C40C66FF867C}">
                  <a14:compatExt spid="_x0000_s4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283</xdr:row>
          <xdr:rowOff>161925</xdr:rowOff>
        </xdr:from>
        <xdr:to>
          <xdr:col>56</xdr:col>
          <xdr:colOff>104775</xdr:colOff>
          <xdr:row>285</xdr:row>
          <xdr:rowOff>19050</xdr:rowOff>
        </xdr:to>
        <xdr:sp macro="" textlink="">
          <xdr:nvSpPr>
            <xdr:cNvPr id="4583" name="Check Box 487" hidden="1">
              <a:extLst>
                <a:ext uri="{63B3BB69-23CF-44E3-9099-C40C66FF867C}">
                  <a14:compatExt spid="_x0000_s4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285</xdr:row>
          <xdr:rowOff>161925</xdr:rowOff>
        </xdr:from>
        <xdr:to>
          <xdr:col>15</xdr:col>
          <xdr:colOff>104775</xdr:colOff>
          <xdr:row>287</xdr:row>
          <xdr:rowOff>19050</xdr:rowOff>
        </xdr:to>
        <xdr:sp macro="" textlink="">
          <xdr:nvSpPr>
            <xdr:cNvPr id="4584" name="Check Box 488"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285</xdr:row>
          <xdr:rowOff>161925</xdr:rowOff>
        </xdr:from>
        <xdr:to>
          <xdr:col>17</xdr:col>
          <xdr:colOff>104775</xdr:colOff>
          <xdr:row>287</xdr:row>
          <xdr:rowOff>19050</xdr:rowOff>
        </xdr:to>
        <xdr:sp macro="" textlink="">
          <xdr:nvSpPr>
            <xdr:cNvPr id="4585" name="Check Box 489" hidden="1">
              <a:extLst>
                <a:ext uri="{63B3BB69-23CF-44E3-9099-C40C66FF867C}">
                  <a14:compatExt spid="_x0000_s45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285</xdr:row>
          <xdr:rowOff>161925</xdr:rowOff>
        </xdr:from>
        <xdr:to>
          <xdr:col>28</xdr:col>
          <xdr:colOff>104775</xdr:colOff>
          <xdr:row>287</xdr:row>
          <xdr:rowOff>19050</xdr:rowOff>
        </xdr:to>
        <xdr:sp macro="" textlink="">
          <xdr:nvSpPr>
            <xdr:cNvPr id="4586" name="Check Box 490"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285</xdr:row>
          <xdr:rowOff>161925</xdr:rowOff>
        </xdr:from>
        <xdr:to>
          <xdr:col>30</xdr:col>
          <xdr:colOff>104775</xdr:colOff>
          <xdr:row>287</xdr:row>
          <xdr:rowOff>19050</xdr:rowOff>
        </xdr:to>
        <xdr:sp macro="" textlink="">
          <xdr:nvSpPr>
            <xdr:cNvPr id="4587" name="Check Box 491" hidden="1">
              <a:extLst>
                <a:ext uri="{63B3BB69-23CF-44E3-9099-C40C66FF867C}">
                  <a14:compatExt spid="_x0000_s45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285</xdr:row>
          <xdr:rowOff>161925</xdr:rowOff>
        </xdr:from>
        <xdr:to>
          <xdr:col>41</xdr:col>
          <xdr:colOff>104775</xdr:colOff>
          <xdr:row>287</xdr:row>
          <xdr:rowOff>19050</xdr:rowOff>
        </xdr:to>
        <xdr:sp macro="" textlink="">
          <xdr:nvSpPr>
            <xdr:cNvPr id="4588" name="Check Box 492" hidden="1">
              <a:extLst>
                <a:ext uri="{63B3BB69-23CF-44E3-9099-C40C66FF867C}">
                  <a14:compatExt spid="_x0000_s45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285</xdr:row>
          <xdr:rowOff>161925</xdr:rowOff>
        </xdr:from>
        <xdr:to>
          <xdr:col>54</xdr:col>
          <xdr:colOff>104775</xdr:colOff>
          <xdr:row>287</xdr:row>
          <xdr:rowOff>19050</xdr:rowOff>
        </xdr:to>
        <xdr:sp macro="" textlink="">
          <xdr:nvSpPr>
            <xdr:cNvPr id="4589" name="Check Box 493" hidden="1">
              <a:extLst>
                <a:ext uri="{63B3BB69-23CF-44E3-9099-C40C66FF867C}">
                  <a14:compatExt spid="_x0000_s45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287</xdr:row>
          <xdr:rowOff>133350</xdr:rowOff>
        </xdr:from>
        <xdr:to>
          <xdr:col>15</xdr:col>
          <xdr:colOff>104775</xdr:colOff>
          <xdr:row>289</xdr:row>
          <xdr:rowOff>19050</xdr:rowOff>
        </xdr:to>
        <xdr:sp macro="" textlink="">
          <xdr:nvSpPr>
            <xdr:cNvPr id="4590" name="Check Box 494" hidden="1">
              <a:extLst>
                <a:ext uri="{63B3BB69-23CF-44E3-9099-C40C66FF867C}">
                  <a14:compatExt spid="_x0000_s45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287</xdr:row>
          <xdr:rowOff>133350</xdr:rowOff>
        </xdr:from>
        <xdr:to>
          <xdr:col>17</xdr:col>
          <xdr:colOff>104775</xdr:colOff>
          <xdr:row>289</xdr:row>
          <xdr:rowOff>19050</xdr:rowOff>
        </xdr:to>
        <xdr:sp macro="" textlink="">
          <xdr:nvSpPr>
            <xdr:cNvPr id="4591" name="Check Box 495" hidden="1">
              <a:extLst>
                <a:ext uri="{63B3BB69-23CF-44E3-9099-C40C66FF867C}">
                  <a14:compatExt spid="_x0000_s45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287</xdr:row>
          <xdr:rowOff>133350</xdr:rowOff>
        </xdr:from>
        <xdr:to>
          <xdr:col>28</xdr:col>
          <xdr:colOff>104775</xdr:colOff>
          <xdr:row>289</xdr:row>
          <xdr:rowOff>19050</xdr:rowOff>
        </xdr:to>
        <xdr:sp macro="" textlink="">
          <xdr:nvSpPr>
            <xdr:cNvPr id="4592" name="Check Box 496" hidden="1">
              <a:extLst>
                <a:ext uri="{63B3BB69-23CF-44E3-9099-C40C66FF867C}">
                  <a14:compatExt spid="_x0000_s45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287</xdr:row>
          <xdr:rowOff>133350</xdr:rowOff>
        </xdr:from>
        <xdr:to>
          <xdr:col>41</xdr:col>
          <xdr:colOff>104775</xdr:colOff>
          <xdr:row>289</xdr:row>
          <xdr:rowOff>19050</xdr:rowOff>
        </xdr:to>
        <xdr:sp macro="" textlink="">
          <xdr:nvSpPr>
            <xdr:cNvPr id="4593" name="Check Box 497" hidden="1">
              <a:extLst>
                <a:ext uri="{63B3BB69-23CF-44E3-9099-C40C66FF867C}">
                  <a14:compatExt spid="_x0000_s45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287</xdr:row>
          <xdr:rowOff>133350</xdr:rowOff>
        </xdr:from>
        <xdr:to>
          <xdr:col>54</xdr:col>
          <xdr:colOff>104775</xdr:colOff>
          <xdr:row>289</xdr:row>
          <xdr:rowOff>19050</xdr:rowOff>
        </xdr:to>
        <xdr:sp macro="" textlink="">
          <xdr:nvSpPr>
            <xdr:cNvPr id="4594" name="Check Box 498" hidden="1">
              <a:extLst>
                <a:ext uri="{63B3BB69-23CF-44E3-9099-C40C66FF867C}">
                  <a14:compatExt spid="_x0000_s45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289</xdr:row>
          <xdr:rowOff>161925</xdr:rowOff>
        </xdr:from>
        <xdr:to>
          <xdr:col>15</xdr:col>
          <xdr:colOff>95250</xdr:colOff>
          <xdr:row>291</xdr:row>
          <xdr:rowOff>19050</xdr:rowOff>
        </xdr:to>
        <xdr:sp macro="" textlink="">
          <xdr:nvSpPr>
            <xdr:cNvPr id="4595" name="Check Box 499" hidden="1">
              <a:extLst>
                <a:ext uri="{63B3BB69-23CF-44E3-9099-C40C66FF867C}">
                  <a14:compatExt spid="_x0000_s45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289</xdr:row>
          <xdr:rowOff>161925</xdr:rowOff>
        </xdr:from>
        <xdr:to>
          <xdr:col>28</xdr:col>
          <xdr:colOff>104775</xdr:colOff>
          <xdr:row>291</xdr:row>
          <xdr:rowOff>19050</xdr:rowOff>
        </xdr:to>
        <xdr:sp macro="" textlink="">
          <xdr:nvSpPr>
            <xdr:cNvPr id="4596" name="Check Box 500" hidden="1">
              <a:extLst>
                <a:ext uri="{63B3BB69-23CF-44E3-9099-C40C66FF867C}">
                  <a14:compatExt spid="_x0000_s45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289</xdr:row>
          <xdr:rowOff>161925</xdr:rowOff>
        </xdr:from>
        <xdr:to>
          <xdr:col>41</xdr:col>
          <xdr:colOff>95250</xdr:colOff>
          <xdr:row>291</xdr:row>
          <xdr:rowOff>19050</xdr:rowOff>
        </xdr:to>
        <xdr:sp macro="" textlink="">
          <xdr:nvSpPr>
            <xdr:cNvPr id="4597" name="Check Box 501" hidden="1">
              <a:extLst>
                <a:ext uri="{63B3BB69-23CF-44E3-9099-C40C66FF867C}">
                  <a14:compatExt spid="_x0000_s45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289</xdr:row>
          <xdr:rowOff>161925</xdr:rowOff>
        </xdr:from>
        <xdr:to>
          <xdr:col>54</xdr:col>
          <xdr:colOff>104775</xdr:colOff>
          <xdr:row>291</xdr:row>
          <xdr:rowOff>19050</xdr:rowOff>
        </xdr:to>
        <xdr:sp macro="" textlink="">
          <xdr:nvSpPr>
            <xdr:cNvPr id="4598" name="Check Box 502"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289</xdr:row>
          <xdr:rowOff>161925</xdr:rowOff>
        </xdr:from>
        <xdr:to>
          <xdr:col>56</xdr:col>
          <xdr:colOff>95250</xdr:colOff>
          <xdr:row>291</xdr:row>
          <xdr:rowOff>19050</xdr:rowOff>
        </xdr:to>
        <xdr:sp macro="" textlink="">
          <xdr:nvSpPr>
            <xdr:cNvPr id="4599" name="Check Box 503" hidden="1">
              <a:extLst>
                <a:ext uri="{63B3BB69-23CF-44E3-9099-C40C66FF867C}">
                  <a14:compatExt spid="_x0000_s45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291</xdr:row>
          <xdr:rowOff>142875</xdr:rowOff>
        </xdr:from>
        <xdr:to>
          <xdr:col>15</xdr:col>
          <xdr:colOff>104775</xdr:colOff>
          <xdr:row>293</xdr:row>
          <xdr:rowOff>28575</xdr:rowOff>
        </xdr:to>
        <xdr:sp macro="" textlink="">
          <xdr:nvSpPr>
            <xdr:cNvPr id="4600" name="Check Box 504"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291</xdr:row>
          <xdr:rowOff>142875</xdr:rowOff>
        </xdr:from>
        <xdr:to>
          <xdr:col>17</xdr:col>
          <xdr:colOff>104775</xdr:colOff>
          <xdr:row>293</xdr:row>
          <xdr:rowOff>28575</xdr:rowOff>
        </xdr:to>
        <xdr:sp macro="" textlink="">
          <xdr:nvSpPr>
            <xdr:cNvPr id="4601" name="Check Box 505" hidden="1">
              <a:extLst>
                <a:ext uri="{63B3BB69-23CF-44E3-9099-C40C66FF867C}">
                  <a14:compatExt spid="_x0000_s46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291</xdr:row>
          <xdr:rowOff>142875</xdr:rowOff>
        </xdr:from>
        <xdr:to>
          <xdr:col>28</xdr:col>
          <xdr:colOff>104775</xdr:colOff>
          <xdr:row>293</xdr:row>
          <xdr:rowOff>28575</xdr:rowOff>
        </xdr:to>
        <xdr:sp macro="" textlink="">
          <xdr:nvSpPr>
            <xdr:cNvPr id="4602" name="Check Box 506" hidden="1">
              <a:extLst>
                <a:ext uri="{63B3BB69-23CF-44E3-9099-C40C66FF867C}">
                  <a14:compatExt spid="_x0000_s46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291</xdr:row>
          <xdr:rowOff>142875</xdr:rowOff>
        </xdr:from>
        <xdr:to>
          <xdr:col>41</xdr:col>
          <xdr:colOff>104775</xdr:colOff>
          <xdr:row>293</xdr:row>
          <xdr:rowOff>28575</xdr:rowOff>
        </xdr:to>
        <xdr:sp macro="" textlink="">
          <xdr:nvSpPr>
            <xdr:cNvPr id="4603" name="Check Box 507"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291</xdr:row>
          <xdr:rowOff>142875</xdr:rowOff>
        </xdr:from>
        <xdr:to>
          <xdr:col>54</xdr:col>
          <xdr:colOff>104775</xdr:colOff>
          <xdr:row>293</xdr:row>
          <xdr:rowOff>28575</xdr:rowOff>
        </xdr:to>
        <xdr:sp macro="" textlink="">
          <xdr:nvSpPr>
            <xdr:cNvPr id="4604" name="Check Box 508" hidden="1">
              <a:extLst>
                <a:ext uri="{63B3BB69-23CF-44E3-9099-C40C66FF867C}">
                  <a14:compatExt spid="_x0000_s46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293</xdr:row>
          <xdr:rowOff>161925</xdr:rowOff>
        </xdr:from>
        <xdr:to>
          <xdr:col>15</xdr:col>
          <xdr:colOff>95250</xdr:colOff>
          <xdr:row>295</xdr:row>
          <xdr:rowOff>9525</xdr:rowOff>
        </xdr:to>
        <xdr:sp macro="" textlink="">
          <xdr:nvSpPr>
            <xdr:cNvPr id="4605" name="Check Box 509" hidden="1">
              <a:extLst>
                <a:ext uri="{63B3BB69-23CF-44E3-9099-C40C66FF867C}">
                  <a14:compatExt spid="_x0000_s46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293</xdr:row>
          <xdr:rowOff>161925</xdr:rowOff>
        </xdr:from>
        <xdr:to>
          <xdr:col>28</xdr:col>
          <xdr:colOff>104775</xdr:colOff>
          <xdr:row>295</xdr:row>
          <xdr:rowOff>9525</xdr:rowOff>
        </xdr:to>
        <xdr:sp macro="" textlink="">
          <xdr:nvSpPr>
            <xdr:cNvPr id="4606" name="Check Box 510" hidden="1">
              <a:extLst>
                <a:ext uri="{63B3BB69-23CF-44E3-9099-C40C66FF867C}">
                  <a14:compatExt spid="_x0000_s46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297</xdr:row>
          <xdr:rowOff>171450</xdr:rowOff>
        </xdr:from>
        <xdr:to>
          <xdr:col>15</xdr:col>
          <xdr:colOff>104775</xdr:colOff>
          <xdr:row>299</xdr:row>
          <xdr:rowOff>28575</xdr:rowOff>
        </xdr:to>
        <xdr:sp macro="" textlink="">
          <xdr:nvSpPr>
            <xdr:cNvPr id="4607" name="Check Box 511" hidden="1">
              <a:extLst>
                <a:ext uri="{63B3BB69-23CF-44E3-9099-C40C66FF867C}">
                  <a14:compatExt spid="_x0000_s46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297</xdr:row>
          <xdr:rowOff>171450</xdr:rowOff>
        </xdr:from>
        <xdr:to>
          <xdr:col>28</xdr:col>
          <xdr:colOff>104775</xdr:colOff>
          <xdr:row>299</xdr:row>
          <xdr:rowOff>28575</xdr:rowOff>
        </xdr:to>
        <xdr:sp macro="" textlink="">
          <xdr:nvSpPr>
            <xdr:cNvPr id="4608" name="Check Box 512" hidden="1">
              <a:extLst>
                <a:ext uri="{63B3BB69-23CF-44E3-9099-C40C66FF867C}">
                  <a14:compatExt spid="_x0000_s46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303</xdr:row>
          <xdr:rowOff>171450</xdr:rowOff>
        </xdr:from>
        <xdr:to>
          <xdr:col>17</xdr:col>
          <xdr:colOff>104775</xdr:colOff>
          <xdr:row>305</xdr:row>
          <xdr:rowOff>19050</xdr:rowOff>
        </xdr:to>
        <xdr:sp macro="" textlink="">
          <xdr:nvSpPr>
            <xdr:cNvPr id="4609" name="Check Box 513" hidden="1">
              <a:extLst>
                <a:ext uri="{63B3BB69-23CF-44E3-9099-C40C66FF867C}">
                  <a14:compatExt spid="_x0000_s46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303</xdr:row>
          <xdr:rowOff>171450</xdr:rowOff>
        </xdr:from>
        <xdr:to>
          <xdr:col>30</xdr:col>
          <xdr:colOff>104775</xdr:colOff>
          <xdr:row>305</xdr:row>
          <xdr:rowOff>19050</xdr:rowOff>
        </xdr:to>
        <xdr:sp macro="" textlink="">
          <xdr:nvSpPr>
            <xdr:cNvPr id="4610" name="Check Box 514" hidden="1">
              <a:extLst>
                <a:ext uri="{63B3BB69-23CF-44E3-9099-C40C66FF867C}">
                  <a14:compatExt spid="_x0000_s46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303</xdr:row>
          <xdr:rowOff>171450</xdr:rowOff>
        </xdr:from>
        <xdr:to>
          <xdr:col>43</xdr:col>
          <xdr:colOff>104775</xdr:colOff>
          <xdr:row>305</xdr:row>
          <xdr:rowOff>19050</xdr:rowOff>
        </xdr:to>
        <xdr:sp macro="" textlink="">
          <xdr:nvSpPr>
            <xdr:cNvPr id="4611" name="Check Box 515" hidden="1">
              <a:extLst>
                <a:ext uri="{63B3BB69-23CF-44E3-9099-C40C66FF867C}">
                  <a14:compatExt spid="_x0000_s46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303</xdr:row>
          <xdr:rowOff>171450</xdr:rowOff>
        </xdr:from>
        <xdr:to>
          <xdr:col>56</xdr:col>
          <xdr:colOff>104775</xdr:colOff>
          <xdr:row>305</xdr:row>
          <xdr:rowOff>19050</xdr:rowOff>
        </xdr:to>
        <xdr:sp macro="" textlink="">
          <xdr:nvSpPr>
            <xdr:cNvPr id="4612" name="Check Box 516" hidden="1">
              <a:extLst>
                <a:ext uri="{63B3BB69-23CF-44E3-9099-C40C66FF867C}">
                  <a14:compatExt spid="_x0000_s46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305</xdr:row>
          <xdr:rowOff>171450</xdr:rowOff>
        </xdr:from>
        <xdr:to>
          <xdr:col>17</xdr:col>
          <xdr:colOff>104775</xdr:colOff>
          <xdr:row>307</xdr:row>
          <xdr:rowOff>28575</xdr:rowOff>
        </xdr:to>
        <xdr:sp macro="" textlink="">
          <xdr:nvSpPr>
            <xdr:cNvPr id="4613" name="Check Box 517" hidden="1">
              <a:extLst>
                <a:ext uri="{63B3BB69-23CF-44E3-9099-C40C66FF867C}">
                  <a14:compatExt spid="_x0000_s46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305</xdr:row>
          <xdr:rowOff>171450</xdr:rowOff>
        </xdr:from>
        <xdr:to>
          <xdr:col>30</xdr:col>
          <xdr:colOff>104775</xdr:colOff>
          <xdr:row>307</xdr:row>
          <xdr:rowOff>28575</xdr:rowOff>
        </xdr:to>
        <xdr:sp macro="" textlink="">
          <xdr:nvSpPr>
            <xdr:cNvPr id="4614" name="Check Box 518" hidden="1">
              <a:extLst>
                <a:ext uri="{63B3BB69-23CF-44E3-9099-C40C66FF867C}">
                  <a14:compatExt spid="_x0000_s46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305</xdr:row>
          <xdr:rowOff>171450</xdr:rowOff>
        </xdr:from>
        <xdr:to>
          <xdr:col>43</xdr:col>
          <xdr:colOff>104775</xdr:colOff>
          <xdr:row>307</xdr:row>
          <xdr:rowOff>28575</xdr:rowOff>
        </xdr:to>
        <xdr:sp macro="" textlink="">
          <xdr:nvSpPr>
            <xdr:cNvPr id="4615" name="Check Box 519" hidden="1">
              <a:extLst>
                <a:ext uri="{63B3BB69-23CF-44E3-9099-C40C66FF867C}">
                  <a14:compatExt spid="_x0000_s46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305</xdr:row>
          <xdr:rowOff>171450</xdr:rowOff>
        </xdr:from>
        <xdr:to>
          <xdr:col>56</xdr:col>
          <xdr:colOff>104775</xdr:colOff>
          <xdr:row>307</xdr:row>
          <xdr:rowOff>28575</xdr:rowOff>
        </xdr:to>
        <xdr:sp macro="" textlink="">
          <xdr:nvSpPr>
            <xdr:cNvPr id="4616" name="Check Box 520" hidden="1">
              <a:extLst>
                <a:ext uri="{63B3BB69-23CF-44E3-9099-C40C66FF867C}">
                  <a14:compatExt spid="_x0000_s46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307</xdr:row>
          <xdr:rowOff>171450</xdr:rowOff>
        </xdr:from>
        <xdr:to>
          <xdr:col>17</xdr:col>
          <xdr:colOff>104775</xdr:colOff>
          <xdr:row>309</xdr:row>
          <xdr:rowOff>28575</xdr:rowOff>
        </xdr:to>
        <xdr:sp macro="" textlink="">
          <xdr:nvSpPr>
            <xdr:cNvPr id="4617" name="Check Box 521" hidden="1">
              <a:extLst>
                <a:ext uri="{63B3BB69-23CF-44E3-9099-C40C66FF867C}">
                  <a14:compatExt spid="_x0000_s46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307</xdr:row>
          <xdr:rowOff>171450</xdr:rowOff>
        </xdr:from>
        <xdr:to>
          <xdr:col>30</xdr:col>
          <xdr:colOff>104775</xdr:colOff>
          <xdr:row>309</xdr:row>
          <xdr:rowOff>28575</xdr:rowOff>
        </xdr:to>
        <xdr:sp macro="" textlink="">
          <xdr:nvSpPr>
            <xdr:cNvPr id="4618" name="Check Box 522" hidden="1">
              <a:extLst>
                <a:ext uri="{63B3BB69-23CF-44E3-9099-C40C66FF867C}">
                  <a14:compatExt spid="_x0000_s46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307</xdr:row>
          <xdr:rowOff>171450</xdr:rowOff>
        </xdr:from>
        <xdr:to>
          <xdr:col>43</xdr:col>
          <xdr:colOff>104775</xdr:colOff>
          <xdr:row>309</xdr:row>
          <xdr:rowOff>28575</xdr:rowOff>
        </xdr:to>
        <xdr:sp macro="" textlink="">
          <xdr:nvSpPr>
            <xdr:cNvPr id="4619" name="Check Box 523" hidden="1">
              <a:extLst>
                <a:ext uri="{63B3BB69-23CF-44E3-9099-C40C66FF867C}">
                  <a14:compatExt spid="_x0000_s46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307</xdr:row>
          <xdr:rowOff>171450</xdr:rowOff>
        </xdr:from>
        <xdr:to>
          <xdr:col>56</xdr:col>
          <xdr:colOff>104775</xdr:colOff>
          <xdr:row>309</xdr:row>
          <xdr:rowOff>28575</xdr:rowOff>
        </xdr:to>
        <xdr:sp macro="" textlink="">
          <xdr:nvSpPr>
            <xdr:cNvPr id="4620" name="Check Box 524" hidden="1">
              <a:extLst>
                <a:ext uri="{63B3BB69-23CF-44E3-9099-C40C66FF867C}">
                  <a14:compatExt spid="_x0000_s46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309</xdr:row>
          <xdr:rowOff>171450</xdr:rowOff>
        </xdr:from>
        <xdr:to>
          <xdr:col>17</xdr:col>
          <xdr:colOff>104775</xdr:colOff>
          <xdr:row>311</xdr:row>
          <xdr:rowOff>76200</xdr:rowOff>
        </xdr:to>
        <xdr:sp macro="" textlink="">
          <xdr:nvSpPr>
            <xdr:cNvPr id="4621" name="Check Box 525" hidden="1">
              <a:extLst>
                <a:ext uri="{63B3BB69-23CF-44E3-9099-C40C66FF867C}">
                  <a14:compatExt spid="_x0000_s46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309</xdr:row>
          <xdr:rowOff>171450</xdr:rowOff>
        </xdr:from>
        <xdr:to>
          <xdr:col>30</xdr:col>
          <xdr:colOff>104775</xdr:colOff>
          <xdr:row>311</xdr:row>
          <xdr:rowOff>76200</xdr:rowOff>
        </xdr:to>
        <xdr:sp macro="" textlink="">
          <xdr:nvSpPr>
            <xdr:cNvPr id="4622" name="Check Box 526" hidden="1">
              <a:extLst>
                <a:ext uri="{63B3BB69-23CF-44E3-9099-C40C66FF867C}">
                  <a14:compatExt spid="_x0000_s46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309</xdr:row>
          <xdr:rowOff>171450</xdr:rowOff>
        </xdr:from>
        <xdr:to>
          <xdr:col>43</xdr:col>
          <xdr:colOff>104775</xdr:colOff>
          <xdr:row>311</xdr:row>
          <xdr:rowOff>76200</xdr:rowOff>
        </xdr:to>
        <xdr:sp macro="" textlink="">
          <xdr:nvSpPr>
            <xdr:cNvPr id="4623" name="Check Box 527" hidden="1">
              <a:extLst>
                <a:ext uri="{63B3BB69-23CF-44E3-9099-C40C66FF867C}">
                  <a14:compatExt spid="_x0000_s46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313</xdr:row>
          <xdr:rowOff>123825</xdr:rowOff>
        </xdr:from>
        <xdr:to>
          <xdr:col>17</xdr:col>
          <xdr:colOff>104775</xdr:colOff>
          <xdr:row>315</xdr:row>
          <xdr:rowOff>38100</xdr:rowOff>
        </xdr:to>
        <xdr:sp macro="" textlink="">
          <xdr:nvSpPr>
            <xdr:cNvPr id="4624" name="Check Box 528" hidden="1">
              <a:extLst>
                <a:ext uri="{63B3BB69-23CF-44E3-9099-C40C66FF867C}">
                  <a14:compatExt spid="_x0000_s46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313</xdr:row>
          <xdr:rowOff>123825</xdr:rowOff>
        </xdr:from>
        <xdr:to>
          <xdr:col>30</xdr:col>
          <xdr:colOff>104775</xdr:colOff>
          <xdr:row>315</xdr:row>
          <xdr:rowOff>38100</xdr:rowOff>
        </xdr:to>
        <xdr:sp macro="" textlink="">
          <xdr:nvSpPr>
            <xdr:cNvPr id="4625" name="Check Box 529" hidden="1">
              <a:extLst>
                <a:ext uri="{63B3BB69-23CF-44E3-9099-C40C66FF867C}">
                  <a14:compatExt spid="_x0000_s46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313</xdr:row>
          <xdr:rowOff>123825</xdr:rowOff>
        </xdr:from>
        <xdr:to>
          <xdr:col>43</xdr:col>
          <xdr:colOff>104775</xdr:colOff>
          <xdr:row>315</xdr:row>
          <xdr:rowOff>38100</xdr:rowOff>
        </xdr:to>
        <xdr:sp macro="" textlink="">
          <xdr:nvSpPr>
            <xdr:cNvPr id="4626" name="Check Box 530" hidden="1">
              <a:extLst>
                <a:ext uri="{63B3BB69-23CF-44E3-9099-C40C66FF867C}">
                  <a14:compatExt spid="_x0000_s46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313</xdr:row>
          <xdr:rowOff>123825</xdr:rowOff>
        </xdr:from>
        <xdr:to>
          <xdr:col>56</xdr:col>
          <xdr:colOff>104775</xdr:colOff>
          <xdr:row>315</xdr:row>
          <xdr:rowOff>38100</xdr:rowOff>
        </xdr:to>
        <xdr:sp macro="" textlink="">
          <xdr:nvSpPr>
            <xdr:cNvPr id="4627" name="Check Box 531"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315</xdr:row>
          <xdr:rowOff>123825</xdr:rowOff>
        </xdr:from>
        <xdr:to>
          <xdr:col>17</xdr:col>
          <xdr:colOff>104775</xdr:colOff>
          <xdr:row>317</xdr:row>
          <xdr:rowOff>38100</xdr:rowOff>
        </xdr:to>
        <xdr:sp macro="" textlink="">
          <xdr:nvSpPr>
            <xdr:cNvPr id="4628" name="Check Box 532" hidden="1">
              <a:extLst>
                <a:ext uri="{63B3BB69-23CF-44E3-9099-C40C66FF867C}">
                  <a14:compatExt spid="_x0000_s46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315</xdr:row>
          <xdr:rowOff>123825</xdr:rowOff>
        </xdr:from>
        <xdr:to>
          <xdr:col>30</xdr:col>
          <xdr:colOff>104775</xdr:colOff>
          <xdr:row>317</xdr:row>
          <xdr:rowOff>38100</xdr:rowOff>
        </xdr:to>
        <xdr:sp macro="" textlink="">
          <xdr:nvSpPr>
            <xdr:cNvPr id="4629" name="Check Box 533" hidden="1">
              <a:extLst>
                <a:ext uri="{63B3BB69-23CF-44E3-9099-C40C66FF867C}">
                  <a14:compatExt spid="_x0000_s46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315</xdr:row>
          <xdr:rowOff>123825</xdr:rowOff>
        </xdr:from>
        <xdr:to>
          <xdr:col>43</xdr:col>
          <xdr:colOff>104775</xdr:colOff>
          <xdr:row>317</xdr:row>
          <xdr:rowOff>38100</xdr:rowOff>
        </xdr:to>
        <xdr:sp macro="" textlink="">
          <xdr:nvSpPr>
            <xdr:cNvPr id="4630" name="Check Box 534" hidden="1">
              <a:extLst>
                <a:ext uri="{63B3BB69-23CF-44E3-9099-C40C66FF867C}">
                  <a14:compatExt spid="_x0000_s46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202</xdr:row>
          <xdr:rowOff>171450</xdr:rowOff>
        </xdr:from>
        <xdr:to>
          <xdr:col>15</xdr:col>
          <xdr:colOff>104775</xdr:colOff>
          <xdr:row>204</xdr:row>
          <xdr:rowOff>28575</xdr:rowOff>
        </xdr:to>
        <xdr:sp macro="" textlink="">
          <xdr:nvSpPr>
            <xdr:cNvPr id="4631" name="Check Box 535" hidden="1">
              <a:extLst>
                <a:ext uri="{63B3BB69-23CF-44E3-9099-C40C66FF867C}">
                  <a14:compatExt spid="_x0000_s46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202</xdr:row>
          <xdr:rowOff>171450</xdr:rowOff>
        </xdr:from>
        <xdr:to>
          <xdr:col>17</xdr:col>
          <xdr:colOff>104775</xdr:colOff>
          <xdr:row>204</xdr:row>
          <xdr:rowOff>28575</xdr:rowOff>
        </xdr:to>
        <xdr:sp macro="" textlink="">
          <xdr:nvSpPr>
            <xdr:cNvPr id="4632" name="Check Box 536" hidden="1">
              <a:extLst>
                <a:ext uri="{63B3BB69-23CF-44E3-9099-C40C66FF867C}">
                  <a14:compatExt spid="_x0000_s46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202</xdr:row>
          <xdr:rowOff>171450</xdr:rowOff>
        </xdr:from>
        <xdr:to>
          <xdr:col>28</xdr:col>
          <xdr:colOff>104775</xdr:colOff>
          <xdr:row>204</xdr:row>
          <xdr:rowOff>28575</xdr:rowOff>
        </xdr:to>
        <xdr:sp macro="" textlink="">
          <xdr:nvSpPr>
            <xdr:cNvPr id="4633" name="Check Box 537" hidden="1">
              <a:extLst>
                <a:ext uri="{63B3BB69-23CF-44E3-9099-C40C66FF867C}">
                  <a14:compatExt spid="_x0000_s46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202</xdr:row>
          <xdr:rowOff>171450</xdr:rowOff>
        </xdr:from>
        <xdr:to>
          <xdr:col>30</xdr:col>
          <xdr:colOff>104775</xdr:colOff>
          <xdr:row>204</xdr:row>
          <xdr:rowOff>28575</xdr:rowOff>
        </xdr:to>
        <xdr:sp macro="" textlink="">
          <xdr:nvSpPr>
            <xdr:cNvPr id="4634" name="Check Box 538" hidden="1">
              <a:extLst>
                <a:ext uri="{63B3BB69-23CF-44E3-9099-C40C66FF867C}">
                  <a14:compatExt spid="_x0000_s46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202</xdr:row>
          <xdr:rowOff>171450</xdr:rowOff>
        </xdr:from>
        <xdr:to>
          <xdr:col>41</xdr:col>
          <xdr:colOff>104775</xdr:colOff>
          <xdr:row>204</xdr:row>
          <xdr:rowOff>28575</xdr:rowOff>
        </xdr:to>
        <xdr:sp macro="" textlink="">
          <xdr:nvSpPr>
            <xdr:cNvPr id="4635" name="Check Box 539" hidden="1">
              <a:extLst>
                <a:ext uri="{63B3BB69-23CF-44E3-9099-C40C66FF867C}">
                  <a14:compatExt spid="_x0000_s46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202</xdr:row>
          <xdr:rowOff>171450</xdr:rowOff>
        </xdr:from>
        <xdr:to>
          <xdr:col>43</xdr:col>
          <xdr:colOff>104775</xdr:colOff>
          <xdr:row>204</xdr:row>
          <xdr:rowOff>28575</xdr:rowOff>
        </xdr:to>
        <xdr:sp macro="" textlink="">
          <xdr:nvSpPr>
            <xdr:cNvPr id="4636" name="Check Box 540" hidden="1">
              <a:extLst>
                <a:ext uri="{63B3BB69-23CF-44E3-9099-C40C66FF867C}">
                  <a14:compatExt spid="_x0000_s46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202</xdr:row>
          <xdr:rowOff>171450</xdr:rowOff>
        </xdr:from>
        <xdr:to>
          <xdr:col>54</xdr:col>
          <xdr:colOff>104775</xdr:colOff>
          <xdr:row>204</xdr:row>
          <xdr:rowOff>28575</xdr:rowOff>
        </xdr:to>
        <xdr:sp macro="" textlink="">
          <xdr:nvSpPr>
            <xdr:cNvPr id="4637" name="Check Box 541" hidden="1">
              <a:extLst>
                <a:ext uri="{63B3BB69-23CF-44E3-9099-C40C66FF867C}">
                  <a14:compatExt spid="_x0000_s46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202</xdr:row>
          <xdr:rowOff>171450</xdr:rowOff>
        </xdr:from>
        <xdr:to>
          <xdr:col>56</xdr:col>
          <xdr:colOff>104775</xdr:colOff>
          <xdr:row>204</xdr:row>
          <xdr:rowOff>28575</xdr:rowOff>
        </xdr:to>
        <xdr:sp macro="" textlink="">
          <xdr:nvSpPr>
            <xdr:cNvPr id="4638" name="Check Box 542" hidden="1">
              <a:extLst>
                <a:ext uri="{63B3BB69-23CF-44E3-9099-C40C66FF867C}">
                  <a14:compatExt spid="_x0000_s46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168</xdr:row>
          <xdr:rowOff>152400</xdr:rowOff>
        </xdr:from>
        <xdr:to>
          <xdr:col>28</xdr:col>
          <xdr:colOff>104775</xdr:colOff>
          <xdr:row>170</xdr:row>
          <xdr:rowOff>9525</xdr:rowOff>
        </xdr:to>
        <xdr:sp macro="" textlink="">
          <xdr:nvSpPr>
            <xdr:cNvPr id="4639" name="Check Box 543" hidden="1">
              <a:extLst>
                <a:ext uri="{63B3BB69-23CF-44E3-9099-C40C66FF867C}">
                  <a14:compatExt spid="_x0000_s46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168</xdr:row>
          <xdr:rowOff>152400</xdr:rowOff>
        </xdr:from>
        <xdr:to>
          <xdr:col>30</xdr:col>
          <xdr:colOff>104775</xdr:colOff>
          <xdr:row>170</xdr:row>
          <xdr:rowOff>9525</xdr:rowOff>
        </xdr:to>
        <xdr:sp macro="" textlink="">
          <xdr:nvSpPr>
            <xdr:cNvPr id="4640" name="Check Box 544" hidden="1">
              <a:extLst>
                <a:ext uri="{63B3BB69-23CF-44E3-9099-C40C66FF867C}">
                  <a14:compatExt spid="_x0000_s46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142875</xdr:colOff>
      <xdr:row>1</xdr:row>
      <xdr:rowOff>38100</xdr:rowOff>
    </xdr:from>
    <xdr:to>
      <xdr:col>14</xdr:col>
      <xdr:colOff>504825</xdr:colOff>
      <xdr:row>3</xdr:row>
      <xdr:rowOff>142875</xdr:rowOff>
    </xdr:to>
    <xdr:sp macro="" textlink="">
      <xdr:nvSpPr>
        <xdr:cNvPr id="2" name="WordArt 1"/>
        <xdr:cNvSpPr>
          <a:spLocks noChangeArrowheads="1" noChangeShapeType="1" noTextEdit="1"/>
        </xdr:cNvSpPr>
      </xdr:nvSpPr>
      <xdr:spPr bwMode="auto">
        <a:xfrm>
          <a:off x="2581275" y="200025"/>
          <a:ext cx="6457950" cy="42862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Sample Shipping Information</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447675</xdr:colOff>
      <xdr:row>1</xdr:row>
      <xdr:rowOff>85725</xdr:rowOff>
    </xdr:from>
    <xdr:to>
      <xdr:col>11</xdr:col>
      <xdr:colOff>123825</xdr:colOff>
      <xdr:row>4</xdr:row>
      <xdr:rowOff>9525</xdr:rowOff>
    </xdr:to>
    <xdr:sp macro="" textlink="">
      <xdr:nvSpPr>
        <xdr:cNvPr id="2" name="WordArt 1"/>
        <xdr:cNvSpPr>
          <a:spLocks noChangeAspect="1" noChangeArrowheads="1" noChangeShapeType="1" noTextEdit="1"/>
        </xdr:cNvSpPr>
      </xdr:nvSpPr>
      <xdr:spPr bwMode="auto">
        <a:xfrm>
          <a:off x="2886075" y="247650"/>
          <a:ext cx="3943350" cy="40957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Receipt of Sample/s</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21" Type="http://schemas.openxmlformats.org/officeDocument/2006/relationships/ctrlProp" Target="../ctrlProps/ctrlProp16.xml"/><Relationship Id="rId63" Type="http://schemas.openxmlformats.org/officeDocument/2006/relationships/ctrlProp" Target="../ctrlProps/ctrlProp58.xml"/><Relationship Id="rId159" Type="http://schemas.openxmlformats.org/officeDocument/2006/relationships/ctrlProp" Target="../ctrlProps/ctrlProp154.xml"/><Relationship Id="rId324" Type="http://schemas.openxmlformats.org/officeDocument/2006/relationships/ctrlProp" Target="../ctrlProps/ctrlProp319.xml"/><Relationship Id="rId366" Type="http://schemas.openxmlformats.org/officeDocument/2006/relationships/ctrlProp" Target="../ctrlProps/ctrlProp361.xml"/><Relationship Id="rId531" Type="http://schemas.openxmlformats.org/officeDocument/2006/relationships/ctrlProp" Target="../ctrlProps/ctrlProp526.xml"/><Relationship Id="rId170" Type="http://schemas.openxmlformats.org/officeDocument/2006/relationships/ctrlProp" Target="../ctrlProps/ctrlProp165.xml"/><Relationship Id="rId226" Type="http://schemas.openxmlformats.org/officeDocument/2006/relationships/ctrlProp" Target="../ctrlProps/ctrlProp221.xml"/><Relationship Id="rId433" Type="http://schemas.openxmlformats.org/officeDocument/2006/relationships/ctrlProp" Target="../ctrlProps/ctrlProp428.xml"/><Relationship Id="rId268" Type="http://schemas.openxmlformats.org/officeDocument/2006/relationships/ctrlProp" Target="../ctrlProps/ctrlProp263.xml"/><Relationship Id="rId475" Type="http://schemas.openxmlformats.org/officeDocument/2006/relationships/ctrlProp" Target="../ctrlProps/ctrlProp470.xml"/><Relationship Id="rId32" Type="http://schemas.openxmlformats.org/officeDocument/2006/relationships/ctrlProp" Target="../ctrlProps/ctrlProp27.xml"/><Relationship Id="rId74" Type="http://schemas.openxmlformats.org/officeDocument/2006/relationships/ctrlProp" Target="../ctrlProps/ctrlProp69.xml"/><Relationship Id="rId128" Type="http://schemas.openxmlformats.org/officeDocument/2006/relationships/ctrlProp" Target="../ctrlProps/ctrlProp123.xml"/><Relationship Id="rId335" Type="http://schemas.openxmlformats.org/officeDocument/2006/relationships/ctrlProp" Target="../ctrlProps/ctrlProp330.xml"/><Relationship Id="rId377" Type="http://schemas.openxmlformats.org/officeDocument/2006/relationships/ctrlProp" Target="../ctrlProps/ctrlProp372.xml"/><Relationship Id="rId500" Type="http://schemas.openxmlformats.org/officeDocument/2006/relationships/ctrlProp" Target="../ctrlProps/ctrlProp495.xml"/><Relationship Id="rId542" Type="http://schemas.openxmlformats.org/officeDocument/2006/relationships/ctrlProp" Target="../ctrlProps/ctrlProp537.xml"/><Relationship Id="rId5" Type="http://schemas.openxmlformats.org/officeDocument/2006/relationships/vmlDrawing" Target="../drawings/vmlDrawing1.vml"/><Relationship Id="rId181" Type="http://schemas.openxmlformats.org/officeDocument/2006/relationships/ctrlProp" Target="../ctrlProps/ctrlProp176.xml"/><Relationship Id="rId237" Type="http://schemas.openxmlformats.org/officeDocument/2006/relationships/ctrlProp" Target="../ctrlProps/ctrlProp232.xml"/><Relationship Id="rId402" Type="http://schemas.openxmlformats.org/officeDocument/2006/relationships/ctrlProp" Target="../ctrlProps/ctrlProp397.xml"/><Relationship Id="rId279" Type="http://schemas.openxmlformats.org/officeDocument/2006/relationships/ctrlProp" Target="../ctrlProps/ctrlProp274.xml"/><Relationship Id="rId444" Type="http://schemas.openxmlformats.org/officeDocument/2006/relationships/ctrlProp" Target="../ctrlProps/ctrlProp439.xml"/><Relationship Id="rId486" Type="http://schemas.openxmlformats.org/officeDocument/2006/relationships/ctrlProp" Target="../ctrlProps/ctrlProp481.xml"/><Relationship Id="rId43" Type="http://schemas.openxmlformats.org/officeDocument/2006/relationships/ctrlProp" Target="../ctrlProps/ctrlProp38.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46" Type="http://schemas.openxmlformats.org/officeDocument/2006/relationships/ctrlProp" Target="../ctrlProps/ctrlProp341.xml"/><Relationship Id="rId388" Type="http://schemas.openxmlformats.org/officeDocument/2006/relationships/ctrlProp" Target="../ctrlProps/ctrlProp383.xml"/><Relationship Id="rId511" Type="http://schemas.openxmlformats.org/officeDocument/2006/relationships/ctrlProp" Target="../ctrlProps/ctrlProp506.xml"/><Relationship Id="rId85" Type="http://schemas.openxmlformats.org/officeDocument/2006/relationships/ctrlProp" Target="../ctrlProps/ctrlProp80.xml"/><Relationship Id="rId150" Type="http://schemas.openxmlformats.org/officeDocument/2006/relationships/ctrlProp" Target="../ctrlProps/ctrlProp145.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248" Type="http://schemas.openxmlformats.org/officeDocument/2006/relationships/ctrlProp" Target="../ctrlProps/ctrlProp243.xml"/><Relationship Id="rId455" Type="http://schemas.openxmlformats.org/officeDocument/2006/relationships/ctrlProp" Target="../ctrlProps/ctrlProp450.xml"/><Relationship Id="rId497" Type="http://schemas.openxmlformats.org/officeDocument/2006/relationships/ctrlProp" Target="../ctrlProps/ctrlProp492.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357" Type="http://schemas.openxmlformats.org/officeDocument/2006/relationships/ctrlProp" Target="../ctrlProps/ctrlProp352.xml"/><Relationship Id="rId522" Type="http://schemas.openxmlformats.org/officeDocument/2006/relationships/ctrlProp" Target="../ctrlProps/ctrlProp517.xml"/><Relationship Id="rId54" Type="http://schemas.openxmlformats.org/officeDocument/2006/relationships/ctrlProp" Target="../ctrlProps/ctrlProp49.xml"/><Relationship Id="rId96" Type="http://schemas.openxmlformats.org/officeDocument/2006/relationships/ctrlProp" Target="../ctrlProps/ctrlProp91.xml"/><Relationship Id="rId161" Type="http://schemas.openxmlformats.org/officeDocument/2006/relationships/ctrlProp" Target="../ctrlProps/ctrlProp156.xml"/><Relationship Id="rId217" Type="http://schemas.openxmlformats.org/officeDocument/2006/relationships/ctrlProp" Target="../ctrlProps/ctrlProp212.xml"/><Relationship Id="rId399" Type="http://schemas.openxmlformats.org/officeDocument/2006/relationships/ctrlProp" Target="../ctrlProps/ctrlProp394.xml"/><Relationship Id="rId259" Type="http://schemas.openxmlformats.org/officeDocument/2006/relationships/ctrlProp" Target="../ctrlProps/ctrlProp254.xml"/><Relationship Id="rId424" Type="http://schemas.openxmlformats.org/officeDocument/2006/relationships/ctrlProp" Target="../ctrlProps/ctrlProp419.xml"/><Relationship Id="rId466" Type="http://schemas.openxmlformats.org/officeDocument/2006/relationships/ctrlProp" Target="../ctrlProps/ctrlProp461.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533" Type="http://schemas.openxmlformats.org/officeDocument/2006/relationships/ctrlProp" Target="../ctrlProps/ctrlProp528.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172" Type="http://schemas.openxmlformats.org/officeDocument/2006/relationships/ctrlProp" Target="../ctrlProps/ctrlProp167.xml"/><Relationship Id="rId228" Type="http://schemas.openxmlformats.org/officeDocument/2006/relationships/ctrlProp" Target="../ctrlProps/ctrlProp223.xml"/><Relationship Id="rId435" Type="http://schemas.openxmlformats.org/officeDocument/2006/relationships/ctrlProp" Target="../ctrlProps/ctrlProp430.xml"/><Relationship Id="rId477" Type="http://schemas.openxmlformats.org/officeDocument/2006/relationships/ctrlProp" Target="../ctrlProps/ctrlProp472.xml"/><Relationship Id="rId281" Type="http://schemas.openxmlformats.org/officeDocument/2006/relationships/ctrlProp" Target="../ctrlProps/ctrlProp276.xml"/><Relationship Id="rId337" Type="http://schemas.openxmlformats.org/officeDocument/2006/relationships/ctrlProp" Target="../ctrlProps/ctrlProp332.xml"/><Relationship Id="rId502" Type="http://schemas.openxmlformats.org/officeDocument/2006/relationships/ctrlProp" Target="../ctrlProps/ctrlProp497.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544" Type="http://schemas.openxmlformats.org/officeDocument/2006/relationships/ctrlProp" Target="../ctrlProps/ctrlProp539.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390" Type="http://schemas.openxmlformats.org/officeDocument/2006/relationships/ctrlProp" Target="../ctrlProps/ctrlProp385.xml"/><Relationship Id="rId404" Type="http://schemas.openxmlformats.org/officeDocument/2006/relationships/ctrlProp" Target="../ctrlProps/ctrlProp399.xml"/><Relationship Id="rId446" Type="http://schemas.openxmlformats.org/officeDocument/2006/relationships/ctrlProp" Target="../ctrlProps/ctrlProp441.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88" Type="http://schemas.openxmlformats.org/officeDocument/2006/relationships/ctrlProp" Target="../ctrlProps/ctrlProp483.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513" Type="http://schemas.openxmlformats.org/officeDocument/2006/relationships/ctrlProp" Target="../ctrlProps/ctrlProp508.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457" Type="http://schemas.openxmlformats.org/officeDocument/2006/relationships/ctrlProp" Target="../ctrlProps/ctrlProp452.xml"/><Relationship Id="rId261" Type="http://schemas.openxmlformats.org/officeDocument/2006/relationships/ctrlProp" Target="../ctrlProps/ctrlProp256.xml"/><Relationship Id="rId499" Type="http://schemas.openxmlformats.org/officeDocument/2006/relationships/ctrlProp" Target="../ctrlProps/ctrlProp494.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524" Type="http://schemas.openxmlformats.org/officeDocument/2006/relationships/ctrlProp" Target="../ctrlProps/ctrlProp519.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370" Type="http://schemas.openxmlformats.org/officeDocument/2006/relationships/ctrlProp" Target="../ctrlProps/ctrlProp365.xml"/><Relationship Id="rId426" Type="http://schemas.openxmlformats.org/officeDocument/2006/relationships/ctrlProp" Target="../ctrlProps/ctrlProp421.xml"/><Relationship Id="rId230" Type="http://schemas.openxmlformats.org/officeDocument/2006/relationships/ctrlProp" Target="../ctrlProps/ctrlProp225.xml"/><Relationship Id="rId468" Type="http://schemas.openxmlformats.org/officeDocument/2006/relationships/ctrlProp" Target="../ctrlProps/ctrlProp463.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535" Type="http://schemas.openxmlformats.org/officeDocument/2006/relationships/ctrlProp" Target="../ctrlProps/ctrlProp530.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381" Type="http://schemas.openxmlformats.org/officeDocument/2006/relationships/ctrlProp" Target="../ctrlProps/ctrlProp376.xml"/><Relationship Id="rId416" Type="http://schemas.openxmlformats.org/officeDocument/2006/relationships/ctrlProp" Target="../ctrlProps/ctrlProp411.xml"/><Relationship Id="rId220" Type="http://schemas.openxmlformats.org/officeDocument/2006/relationships/ctrlProp" Target="../ctrlProps/ctrlProp215.xml"/><Relationship Id="rId241" Type="http://schemas.openxmlformats.org/officeDocument/2006/relationships/ctrlProp" Target="../ctrlProps/ctrlProp236.xml"/><Relationship Id="rId437" Type="http://schemas.openxmlformats.org/officeDocument/2006/relationships/ctrlProp" Target="../ctrlProps/ctrlProp432.xml"/><Relationship Id="rId458" Type="http://schemas.openxmlformats.org/officeDocument/2006/relationships/ctrlProp" Target="../ctrlProps/ctrlProp453.xml"/><Relationship Id="rId479" Type="http://schemas.openxmlformats.org/officeDocument/2006/relationships/ctrlProp" Target="../ctrlProps/ctrlProp474.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262" Type="http://schemas.openxmlformats.org/officeDocument/2006/relationships/ctrlProp" Target="../ctrlProps/ctrlProp257.xml"/><Relationship Id="rId283" Type="http://schemas.openxmlformats.org/officeDocument/2006/relationships/ctrlProp" Target="../ctrlProps/ctrlProp278.xml"/><Relationship Id="rId318" Type="http://schemas.openxmlformats.org/officeDocument/2006/relationships/ctrlProp" Target="../ctrlProps/ctrlProp313.xml"/><Relationship Id="rId339" Type="http://schemas.openxmlformats.org/officeDocument/2006/relationships/ctrlProp" Target="../ctrlProps/ctrlProp334.xml"/><Relationship Id="rId490" Type="http://schemas.openxmlformats.org/officeDocument/2006/relationships/ctrlProp" Target="../ctrlProps/ctrlProp485.xml"/><Relationship Id="rId504" Type="http://schemas.openxmlformats.org/officeDocument/2006/relationships/ctrlProp" Target="../ctrlProps/ctrlProp499.xml"/><Relationship Id="rId525" Type="http://schemas.openxmlformats.org/officeDocument/2006/relationships/ctrlProp" Target="../ctrlProps/ctrlProp520.xml"/><Relationship Id="rId546" Type="http://schemas.openxmlformats.org/officeDocument/2006/relationships/ctrlProp" Target="../ctrlProps/ctrlProp541.xml"/><Relationship Id="rId78" Type="http://schemas.openxmlformats.org/officeDocument/2006/relationships/ctrlProp" Target="../ctrlProps/ctrlProp73.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64" Type="http://schemas.openxmlformats.org/officeDocument/2006/relationships/ctrlProp" Target="../ctrlProps/ctrlProp159.xml"/><Relationship Id="rId185" Type="http://schemas.openxmlformats.org/officeDocument/2006/relationships/ctrlProp" Target="../ctrlProps/ctrlProp180.xml"/><Relationship Id="rId350" Type="http://schemas.openxmlformats.org/officeDocument/2006/relationships/ctrlProp" Target="../ctrlProps/ctrlProp345.xml"/><Relationship Id="rId371" Type="http://schemas.openxmlformats.org/officeDocument/2006/relationships/ctrlProp" Target="../ctrlProps/ctrlProp366.xml"/><Relationship Id="rId406" Type="http://schemas.openxmlformats.org/officeDocument/2006/relationships/ctrlProp" Target="../ctrlProps/ctrlProp401.xml"/><Relationship Id="rId9" Type="http://schemas.openxmlformats.org/officeDocument/2006/relationships/ctrlProp" Target="../ctrlProps/ctrlProp4.xml"/><Relationship Id="rId210" Type="http://schemas.openxmlformats.org/officeDocument/2006/relationships/ctrlProp" Target="../ctrlProps/ctrlProp205.xml"/><Relationship Id="rId392" Type="http://schemas.openxmlformats.org/officeDocument/2006/relationships/ctrlProp" Target="../ctrlProps/ctrlProp387.xml"/><Relationship Id="rId427" Type="http://schemas.openxmlformats.org/officeDocument/2006/relationships/ctrlProp" Target="../ctrlProps/ctrlProp422.xml"/><Relationship Id="rId448" Type="http://schemas.openxmlformats.org/officeDocument/2006/relationships/ctrlProp" Target="../ctrlProps/ctrlProp443.xml"/><Relationship Id="rId469" Type="http://schemas.openxmlformats.org/officeDocument/2006/relationships/ctrlProp" Target="../ctrlProps/ctrlProp464.xml"/><Relationship Id="rId26" Type="http://schemas.openxmlformats.org/officeDocument/2006/relationships/ctrlProp" Target="../ctrlProps/ctrlProp21.xml"/><Relationship Id="rId231" Type="http://schemas.openxmlformats.org/officeDocument/2006/relationships/ctrlProp" Target="../ctrlProps/ctrlProp226.xml"/><Relationship Id="rId252" Type="http://schemas.openxmlformats.org/officeDocument/2006/relationships/ctrlProp" Target="../ctrlProps/ctrlProp247.xml"/><Relationship Id="rId273" Type="http://schemas.openxmlformats.org/officeDocument/2006/relationships/ctrlProp" Target="../ctrlProps/ctrlProp268.xml"/><Relationship Id="rId294" Type="http://schemas.openxmlformats.org/officeDocument/2006/relationships/ctrlProp" Target="../ctrlProps/ctrlProp289.xml"/><Relationship Id="rId308" Type="http://schemas.openxmlformats.org/officeDocument/2006/relationships/ctrlProp" Target="../ctrlProps/ctrlProp303.xml"/><Relationship Id="rId329" Type="http://schemas.openxmlformats.org/officeDocument/2006/relationships/ctrlProp" Target="../ctrlProps/ctrlProp324.xml"/><Relationship Id="rId480" Type="http://schemas.openxmlformats.org/officeDocument/2006/relationships/ctrlProp" Target="../ctrlProps/ctrlProp475.xml"/><Relationship Id="rId515" Type="http://schemas.openxmlformats.org/officeDocument/2006/relationships/ctrlProp" Target="../ctrlProps/ctrlProp510.xml"/><Relationship Id="rId536" Type="http://schemas.openxmlformats.org/officeDocument/2006/relationships/ctrlProp" Target="../ctrlProps/ctrlProp531.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340" Type="http://schemas.openxmlformats.org/officeDocument/2006/relationships/ctrlProp" Target="../ctrlProps/ctrlProp335.xml"/><Relationship Id="rId361" Type="http://schemas.openxmlformats.org/officeDocument/2006/relationships/ctrlProp" Target="../ctrlProps/ctrlProp356.xml"/><Relationship Id="rId196" Type="http://schemas.openxmlformats.org/officeDocument/2006/relationships/ctrlProp" Target="../ctrlProps/ctrlProp191.xml"/><Relationship Id="rId200" Type="http://schemas.openxmlformats.org/officeDocument/2006/relationships/ctrlProp" Target="../ctrlProps/ctrlProp195.xml"/><Relationship Id="rId382" Type="http://schemas.openxmlformats.org/officeDocument/2006/relationships/ctrlProp" Target="../ctrlProps/ctrlProp377.xml"/><Relationship Id="rId417" Type="http://schemas.openxmlformats.org/officeDocument/2006/relationships/ctrlProp" Target="../ctrlProps/ctrlProp412.xml"/><Relationship Id="rId438" Type="http://schemas.openxmlformats.org/officeDocument/2006/relationships/ctrlProp" Target="../ctrlProps/ctrlProp433.xml"/><Relationship Id="rId459" Type="http://schemas.openxmlformats.org/officeDocument/2006/relationships/ctrlProp" Target="../ctrlProps/ctrlProp454.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470" Type="http://schemas.openxmlformats.org/officeDocument/2006/relationships/ctrlProp" Target="../ctrlProps/ctrlProp465.xml"/><Relationship Id="rId491" Type="http://schemas.openxmlformats.org/officeDocument/2006/relationships/ctrlProp" Target="../ctrlProps/ctrlProp486.xml"/><Relationship Id="rId505" Type="http://schemas.openxmlformats.org/officeDocument/2006/relationships/ctrlProp" Target="../ctrlProps/ctrlProp500.xml"/><Relationship Id="rId526" Type="http://schemas.openxmlformats.org/officeDocument/2006/relationships/ctrlProp" Target="../ctrlProps/ctrlProp521.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330" Type="http://schemas.openxmlformats.org/officeDocument/2006/relationships/ctrlProp" Target="../ctrlProps/ctrlProp325.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351" Type="http://schemas.openxmlformats.org/officeDocument/2006/relationships/ctrlProp" Target="../ctrlProps/ctrlProp346.xml"/><Relationship Id="rId372" Type="http://schemas.openxmlformats.org/officeDocument/2006/relationships/ctrlProp" Target="../ctrlProps/ctrlProp367.xml"/><Relationship Id="rId393" Type="http://schemas.openxmlformats.org/officeDocument/2006/relationships/ctrlProp" Target="../ctrlProps/ctrlProp388.xml"/><Relationship Id="rId407" Type="http://schemas.openxmlformats.org/officeDocument/2006/relationships/ctrlProp" Target="../ctrlProps/ctrlProp402.xml"/><Relationship Id="rId428" Type="http://schemas.openxmlformats.org/officeDocument/2006/relationships/ctrlProp" Target="../ctrlProps/ctrlProp423.xml"/><Relationship Id="rId449" Type="http://schemas.openxmlformats.org/officeDocument/2006/relationships/ctrlProp" Target="../ctrlProps/ctrlProp444.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481" Type="http://schemas.openxmlformats.org/officeDocument/2006/relationships/ctrlProp" Target="../ctrlProps/ctrlProp476.xml"/><Relationship Id="rId516" Type="http://schemas.openxmlformats.org/officeDocument/2006/relationships/ctrlProp" Target="../ctrlProps/ctrlProp511.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537" Type="http://schemas.openxmlformats.org/officeDocument/2006/relationships/ctrlProp" Target="../ctrlProps/ctrlProp532.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341" Type="http://schemas.openxmlformats.org/officeDocument/2006/relationships/ctrlProp" Target="../ctrlProps/ctrlProp336.xml"/><Relationship Id="rId362" Type="http://schemas.openxmlformats.org/officeDocument/2006/relationships/ctrlProp" Target="../ctrlProps/ctrlProp357.xml"/><Relationship Id="rId383" Type="http://schemas.openxmlformats.org/officeDocument/2006/relationships/ctrlProp" Target="../ctrlProps/ctrlProp378.xml"/><Relationship Id="rId418" Type="http://schemas.openxmlformats.org/officeDocument/2006/relationships/ctrlProp" Target="../ctrlProps/ctrlProp413.xml"/><Relationship Id="rId439" Type="http://schemas.openxmlformats.org/officeDocument/2006/relationships/ctrlProp" Target="../ctrlProps/ctrlProp434.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450" Type="http://schemas.openxmlformats.org/officeDocument/2006/relationships/ctrlProp" Target="../ctrlProps/ctrlProp445.xml"/><Relationship Id="rId471" Type="http://schemas.openxmlformats.org/officeDocument/2006/relationships/ctrlProp" Target="../ctrlProps/ctrlProp466.xml"/><Relationship Id="rId506" Type="http://schemas.openxmlformats.org/officeDocument/2006/relationships/ctrlProp" Target="../ctrlProps/ctrlProp501.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492" Type="http://schemas.openxmlformats.org/officeDocument/2006/relationships/ctrlProp" Target="../ctrlProps/ctrlProp487.xml"/><Relationship Id="rId527" Type="http://schemas.openxmlformats.org/officeDocument/2006/relationships/ctrlProp" Target="../ctrlProps/ctrlProp522.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331" Type="http://schemas.openxmlformats.org/officeDocument/2006/relationships/ctrlProp" Target="../ctrlProps/ctrlProp326.xml"/><Relationship Id="rId352" Type="http://schemas.openxmlformats.org/officeDocument/2006/relationships/ctrlProp" Target="../ctrlProps/ctrlProp347.xml"/><Relationship Id="rId373" Type="http://schemas.openxmlformats.org/officeDocument/2006/relationships/ctrlProp" Target="../ctrlProps/ctrlProp368.xml"/><Relationship Id="rId394" Type="http://schemas.openxmlformats.org/officeDocument/2006/relationships/ctrlProp" Target="../ctrlProps/ctrlProp389.xml"/><Relationship Id="rId408" Type="http://schemas.openxmlformats.org/officeDocument/2006/relationships/ctrlProp" Target="../ctrlProps/ctrlProp403.xml"/><Relationship Id="rId429" Type="http://schemas.openxmlformats.org/officeDocument/2006/relationships/ctrlProp" Target="../ctrlProps/ctrlProp424.xml"/><Relationship Id="rId1" Type="http://schemas.openxmlformats.org/officeDocument/2006/relationships/hyperlink" Target="http://www.carnabio.com/output/pdf/ProfilingProfilingBook_en.pdf"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440" Type="http://schemas.openxmlformats.org/officeDocument/2006/relationships/ctrlProp" Target="../ctrlProps/ctrlProp435.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461" Type="http://schemas.openxmlformats.org/officeDocument/2006/relationships/ctrlProp" Target="../ctrlProps/ctrlProp456.xml"/><Relationship Id="rId482" Type="http://schemas.openxmlformats.org/officeDocument/2006/relationships/ctrlProp" Target="../ctrlProps/ctrlProp477.xml"/><Relationship Id="rId517" Type="http://schemas.openxmlformats.org/officeDocument/2006/relationships/ctrlProp" Target="../ctrlProps/ctrlProp512.xml"/><Relationship Id="rId538" Type="http://schemas.openxmlformats.org/officeDocument/2006/relationships/ctrlProp" Target="../ctrlProps/ctrlProp533.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342" Type="http://schemas.openxmlformats.org/officeDocument/2006/relationships/ctrlProp" Target="../ctrlProps/ctrlProp337.xml"/><Relationship Id="rId363" Type="http://schemas.openxmlformats.org/officeDocument/2006/relationships/ctrlProp" Target="../ctrlProps/ctrlProp358.xml"/><Relationship Id="rId384" Type="http://schemas.openxmlformats.org/officeDocument/2006/relationships/ctrlProp" Target="../ctrlProps/ctrlProp379.xml"/><Relationship Id="rId419" Type="http://schemas.openxmlformats.org/officeDocument/2006/relationships/ctrlProp" Target="../ctrlProps/ctrlProp414.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430" Type="http://schemas.openxmlformats.org/officeDocument/2006/relationships/ctrlProp" Target="../ctrlProps/ctrlProp425.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451" Type="http://schemas.openxmlformats.org/officeDocument/2006/relationships/ctrlProp" Target="../ctrlProps/ctrlProp446.xml"/><Relationship Id="rId472" Type="http://schemas.openxmlformats.org/officeDocument/2006/relationships/ctrlProp" Target="../ctrlProps/ctrlProp467.xml"/><Relationship Id="rId493" Type="http://schemas.openxmlformats.org/officeDocument/2006/relationships/ctrlProp" Target="../ctrlProps/ctrlProp488.xml"/><Relationship Id="rId507" Type="http://schemas.openxmlformats.org/officeDocument/2006/relationships/ctrlProp" Target="../ctrlProps/ctrlProp502.xml"/><Relationship Id="rId528" Type="http://schemas.openxmlformats.org/officeDocument/2006/relationships/ctrlProp" Target="../ctrlProps/ctrlProp523.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332" Type="http://schemas.openxmlformats.org/officeDocument/2006/relationships/ctrlProp" Target="../ctrlProps/ctrlProp327.xml"/><Relationship Id="rId353" Type="http://schemas.openxmlformats.org/officeDocument/2006/relationships/ctrlProp" Target="../ctrlProps/ctrlProp348.xml"/><Relationship Id="rId374" Type="http://schemas.openxmlformats.org/officeDocument/2006/relationships/ctrlProp" Target="../ctrlProps/ctrlProp369.xml"/><Relationship Id="rId395" Type="http://schemas.openxmlformats.org/officeDocument/2006/relationships/ctrlProp" Target="../ctrlProps/ctrlProp390.xml"/><Relationship Id="rId409" Type="http://schemas.openxmlformats.org/officeDocument/2006/relationships/ctrlProp" Target="../ctrlProps/ctrlProp404.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420" Type="http://schemas.openxmlformats.org/officeDocument/2006/relationships/ctrlProp" Target="../ctrlProps/ctrlProp415.xml"/><Relationship Id="rId2" Type="http://schemas.openxmlformats.org/officeDocument/2006/relationships/hyperlink" Target="mailto:info@carnabio.com"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41" Type="http://schemas.openxmlformats.org/officeDocument/2006/relationships/ctrlProp" Target="../ctrlProps/ctrlProp436.xml"/><Relationship Id="rId462" Type="http://schemas.openxmlformats.org/officeDocument/2006/relationships/ctrlProp" Target="../ctrlProps/ctrlProp457.xml"/><Relationship Id="rId483" Type="http://schemas.openxmlformats.org/officeDocument/2006/relationships/ctrlProp" Target="../ctrlProps/ctrlProp478.xml"/><Relationship Id="rId518" Type="http://schemas.openxmlformats.org/officeDocument/2006/relationships/ctrlProp" Target="../ctrlProps/ctrlProp513.xml"/><Relationship Id="rId539" Type="http://schemas.openxmlformats.org/officeDocument/2006/relationships/ctrlProp" Target="../ctrlProps/ctrlProp534.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343" Type="http://schemas.openxmlformats.org/officeDocument/2006/relationships/ctrlProp" Target="../ctrlProps/ctrlProp338.xml"/><Relationship Id="rId364" Type="http://schemas.openxmlformats.org/officeDocument/2006/relationships/ctrlProp" Target="../ctrlProps/ctrlProp359.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385" Type="http://schemas.openxmlformats.org/officeDocument/2006/relationships/ctrlProp" Target="../ctrlProps/ctrlProp380.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 Id="rId410" Type="http://schemas.openxmlformats.org/officeDocument/2006/relationships/ctrlProp" Target="../ctrlProps/ctrlProp405.xml"/><Relationship Id="rId431" Type="http://schemas.openxmlformats.org/officeDocument/2006/relationships/ctrlProp" Target="../ctrlProps/ctrlProp426.xml"/><Relationship Id="rId452" Type="http://schemas.openxmlformats.org/officeDocument/2006/relationships/ctrlProp" Target="../ctrlProps/ctrlProp447.xml"/><Relationship Id="rId473" Type="http://schemas.openxmlformats.org/officeDocument/2006/relationships/ctrlProp" Target="../ctrlProps/ctrlProp468.xml"/><Relationship Id="rId494" Type="http://schemas.openxmlformats.org/officeDocument/2006/relationships/ctrlProp" Target="../ctrlProps/ctrlProp489.xml"/><Relationship Id="rId508" Type="http://schemas.openxmlformats.org/officeDocument/2006/relationships/ctrlProp" Target="../ctrlProps/ctrlProp503.xml"/><Relationship Id="rId529" Type="http://schemas.openxmlformats.org/officeDocument/2006/relationships/ctrlProp" Target="../ctrlProps/ctrlProp524.xml"/><Relationship Id="rId30" Type="http://schemas.openxmlformats.org/officeDocument/2006/relationships/ctrlProp" Target="../ctrlProps/ctrlProp2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312" Type="http://schemas.openxmlformats.org/officeDocument/2006/relationships/ctrlProp" Target="../ctrlProps/ctrlProp307.xml"/><Relationship Id="rId333" Type="http://schemas.openxmlformats.org/officeDocument/2006/relationships/ctrlProp" Target="../ctrlProps/ctrlProp328.xml"/><Relationship Id="rId354" Type="http://schemas.openxmlformats.org/officeDocument/2006/relationships/ctrlProp" Target="../ctrlProps/ctrlProp349.xml"/><Relationship Id="rId540" Type="http://schemas.openxmlformats.org/officeDocument/2006/relationships/ctrlProp" Target="../ctrlProps/ctrlProp535.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189" Type="http://schemas.openxmlformats.org/officeDocument/2006/relationships/ctrlProp" Target="../ctrlProps/ctrlProp184.xml"/><Relationship Id="rId375" Type="http://schemas.openxmlformats.org/officeDocument/2006/relationships/ctrlProp" Target="../ctrlProps/ctrlProp370.xml"/><Relationship Id="rId396" Type="http://schemas.openxmlformats.org/officeDocument/2006/relationships/ctrlProp" Target="../ctrlProps/ctrlProp391.xml"/><Relationship Id="rId3" Type="http://schemas.openxmlformats.org/officeDocument/2006/relationships/printerSettings" Target="../printerSettings/printerSettings1.bin"/><Relationship Id="rId214" Type="http://schemas.openxmlformats.org/officeDocument/2006/relationships/ctrlProp" Target="../ctrlProps/ctrlProp209.xml"/><Relationship Id="rId235" Type="http://schemas.openxmlformats.org/officeDocument/2006/relationships/ctrlProp" Target="../ctrlProps/ctrlProp230.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400" Type="http://schemas.openxmlformats.org/officeDocument/2006/relationships/ctrlProp" Target="../ctrlProps/ctrlProp395.xml"/><Relationship Id="rId421" Type="http://schemas.openxmlformats.org/officeDocument/2006/relationships/ctrlProp" Target="../ctrlProps/ctrlProp416.xml"/><Relationship Id="rId442" Type="http://schemas.openxmlformats.org/officeDocument/2006/relationships/ctrlProp" Target="../ctrlProps/ctrlProp437.xml"/><Relationship Id="rId463" Type="http://schemas.openxmlformats.org/officeDocument/2006/relationships/ctrlProp" Target="../ctrlProps/ctrlProp458.xml"/><Relationship Id="rId484" Type="http://schemas.openxmlformats.org/officeDocument/2006/relationships/ctrlProp" Target="../ctrlProps/ctrlProp479.xml"/><Relationship Id="rId519" Type="http://schemas.openxmlformats.org/officeDocument/2006/relationships/ctrlProp" Target="../ctrlProps/ctrlProp514.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302" Type="http://schemas.openxmlformats.org/officeDocument/2006/relationships/ctrlProp" Target="../ctrlProps/ctrlProp297.xml"/><Relationship Id="rId323" Type="http://schemas.openxmlformats.org/officeDocument/2006/relationships/ctrlProp" Target="../ctrlProps/ctrlProp318.xml"/><Relationship Id="rId344" Type="http://schemas.openxmlformats.org/officeDocument/2006/relationships/ctrlProp" Target="../ctrlProps/ctrlProp339.xml"/><Relationship Id="rId530" Type="http://schemas.openxmlformats.org/officeDocument/2006/relationships/ctrlProp" Target="../ctrlProps/ctrlProp525.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179" Type="http://schemas.openxmlformats.org/officeDocument/2006/relationships/ctrlProp" Target="../ctrlProps/ctrlProp174.xml"/><Relationship Id="rId365" Type="http://schemas.openxmlformats.org/officeDocument/2006/relationships/ctrlProp" Target="../ctrlProps/ctrlProp360.xml"/><Relationship Id="rId386" Type="http://schemas.openxmlformats.org/officeDocument/2006/relationships/ctrlProp" Target="../ctrlProps/ctrlProp381.xml"/><Relationship Id="rId190" Type="http://schemas.openxmlformats.org/officeDocument/2006/relationships/ctrlProp" Target="../ctrlProps/ctrlProp185.xml"/><Relationship Id="rId204" Type="http://schemas.openxmlformats.org/officeDocument/2006/relationships/ctrlProp" Target="../ctrlProps/ctrlProp199.xml"/><Relationship Id="rId225" Type="http://schemas.openxmlformats.org/officeDocument/2006/relationships/ctrlProp" Target="../ctrlProps/ctrlProp220.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411" Type="http://schemas.openxmlformats.org/officeDocument/2006/relationships/ctrlProp" Target="../ctrlProps/ctrlProp406.xml"/><Relationship Id="rId432" Type="http://schemas.openxmlformats.org/officeDocument/2006/relationships/ctrlProp" Target="../ctrlProps/ctrlProp427.xml"/><Relationship Id="rId453" Type="http://schemas.openxmlformats.org/officeDocument/2006/relationships/ctrlProp" Target="../ctrlProps/ctrlProp448.xml"/><Relationship Id="rId474" Type="http://schemas.openxmlformats.org/officeDocument/2006/relationships/ctrlProp" Target="../ctrlProps/ctrlProp469.xml"/><Relationship Id="rId509" Type="http://schemas.openxmlformats.org/officeDocument/2006/relationships/ctrlProp" Target="../ctrlProps/ctrlProp504.xml"/><Relationship Id="rId106" Type="http://schemas.openxmlformats.org/officeDocument/2006/relationships/ctrlProp" Target="../ctrlProps/ctrlProp101.xml"/><Relationship Id="rId127" Type="http://schemas.openxmlformats.org/officeDocument/2006/relationships/ctrlProp" Target="../ctrlProps/ctrlProp122.xml"/><Relationship Id="rId313" Type="http://schemas.openxmlformats.org/officeDocument/2006/relationships/ctrlProp" Target="../ctrlProps/ctrlProp308.xml"/><Relationship Id="rId495" Type="http://schemas.openxmlformats.org/officeDocument/2006/relationships/ctrlProp" Target="../ctrlProps/ctrlProp490.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94" Type="http://schemas.openxmlformats.org/officeDocument/2006/relationships/ctrlProp" Target="../ctrlProps/ctrlProp89.xml"/><Relationship Id="rId148" Type="http://schemas.openxmlformats.org/officeDocument/2006/relationships/ctrlProp" Target="../ctrlProps/ctrlProp143.xml"/><Relationship Id="rId169" Type="http://schemas.openxmlformats.org/officeDocument/2006/relationships/ctrlProp" Target="../ctrlProps/ctrlProp164.xml"/><Relationship Id="rId334" Type="http://schemas.openxmlformats.org/officeDocument/2006/relationships/ctrlProp" Target="../ctrlProps/ctrlProp329.xml"/><Relationship Id="rId355" Type="http://schemas.openxmlformats.org/officeDocument/2006/relationships/ctrlProp" Target="../ctrlProps/ctrlProp350.xml"/><Relationship Id="rId376" Type="http://schemas.openxmlformats.org/officeDocument/2006/relationships/ctrlProp" Target="../ctrlProps/ctrlProp371.xml"/><Relationship Id="rId397" Type="http://schemas.openxmlformats.org/officeDocument/2006/relationships/ctrlProp" Target="../ctrlProps/ctrlProp392.xml"/><Relationship Id="rId520" Type="http://schemas.openxmlformats.org/officeDocument/2006/relationships/ctrlProp" Target="../ctrlProps/ctrlProp515.xml"/><Relationship Id="rId541" Type="http://schemas.openxmlformats.org/officeDocument/2006/relationships/ctrlProp" Target="../ctrlProps/ctrlProp536.xml"/><Relationship Id="rId4" Type="http://schemas.openxmlformats.org/officeDocument/2006/relationships/drawing" Target="../drawings/drawing1.xml"/><Relationship Id="rId180" Type="http://schemas.openxmlformats.org/officeDocument/2006/relationships/ctrlProp" Target="../ctrlProps/ctrlProp17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401" Type="http://schemas.openxmlformats.org/officeDocument/2006/relationships/ctrlProp" Target="../ctrlProps/ctrlProp396.xml"/><Relationship Id="rId422" Type="http://schemas.openxmlformats.org/officeDocument/2006/relationships/ctrlProp" Target="../ctrlProps/ctrlProp417.xml"/><Relationship Id="rId443" Type="http://schemas.openxmlformats.org/officeDocument/2006/relationships/ctrlProp" Target="../ctrlProps/ctrlProp438.xml"/><Relationship Id="rId464" Type="http://schemas.openxmlformats.org/officeDocument/2006/relationships/ctrlProp" Target="../ctrlProps/ctrlProp459.xml"/><Relationship Id="rId303" Type="http://schemas.openxmlformats.org/officeDocument/2006/relationships/ctrlProp" Target="../ctrlProps/ctrlProp298.xml"/><Relationship Id="rId485" Type="http://schemas.openxmlformats.org/officeDocument/2006/relationships/ctrlProp" Target="../ctrlProps/ctrlProp480.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258" Type="http://schemas.openxmlformats.org/officeDocument/2006/relationships/ctrlProp" Target="../ctrlProps/ctrlProp253.xml"/><Relationship Id="rId465" Type="http://schemas.openxmlformats.org/officeDocument/2006/relationships/ctrlProp" Target="../ctrlProps/ctrlProp460.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171" Type="http://schemas.openxmlformats.org/officeDocument/2006/relationships/ctrlProp" Target="../ctrlProps/ctrlProp166.xml"/><Relationship Id="rId227" Type="http://schemas.openxmlformats.org/officeDocument/2006/relationships/ctrlProp" Target="../ctrlProps/ctrlProp222.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543" Type="http://schemas.openxmlformats.org/officeDocument/2006/relationships/ctrlProp" Target="../ctrlProps/ctrlProp538.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271" Type="http://schemas.openxmlformats.org/officeDocument/2006/relationships/ctrlProp" Target="../ctrlProps/ctrlProp266.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240" Type="http://schemas.openxmlformats.org/officeDocument/2006/relationships/ctrlProp" Target="../ctrlProps/ctrlProp235.xml"/><Relationship Id="rId478" Type="http://schemas.openxmlformats.org/officeDocument/2006/relationships/ctrlProp" Target="../ctrlProps/ctrlProp473.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545" Type="http://schemas.openxmlformats.org/officeDocument/2006/relationships/ctrlProp" Target="../ctrlProps/ctrlProp540.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251" Type="http://schemas.openxmlformats.org/officeDocument/2006/relationships/ctrlProp" Target="../ctrlProps/ctrlProp246.xml"/><Relationship Id="rId489" Type="http://schemas.openxmlformats.org/officeDocument/2006/relationships/ctrlProp" Target="../ctrlProps/ctrlProp484.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se.yusuke@carnabio.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arnabio.com/"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K1732"/>
  <sheetViews>
    <sheetView tabSelected="1" zoomScaleNormal="100" zoomScaleSheetLayoutView="100" workbookViewId="0">
      <selection activeCell="N10" sqref="N10:BG10"/>
    </sheetView>
  </sheetViews>
  <sheetFormatPr defaultRowHeight="12.75"/>
  <cols>
    <col min="1" max="5" width="2.42578125" style="220" customWidth="1"/>
    <col min="6" max="14" width="2.42578125" style="231" customWidth="1"/>
    <col min="15" max="15" width="2.5703125" style="231" customWidth="1"/>
    <col min="16" max="16" width="2.42578125" style="231" customWidth="1"/>
    <col min="17" max="17" width="2.5703125" style="231" customWidth="1"/>
    <col min="18" max="19" width="2.28515625" style="231" customWidth="1"/>
    <col min="20" max="27" width="2.42578125" style="231" customWidth="1"/>
    <col min="28" max="28" width="2.5703125" style="231" customWidth="1"/>
    <col min="29" max="29" width="2.42578125" style="231" customWidth="1"/>
    <col min="30" max="30" width="2.5703125" style="231" customWidth="1"/>
    <col min="31" max="32" width="2.28515625" style="231" customWidth="1"/>
    <col min="33" max="40" width="2.42578125" style="231" customWidth="1"/>
    <col min="41" max="41" width="2.5703125" style="231" customWidth="1"/>
    <col min="42" max="42" width="2.42578125" style="231" customWidth="1"/>
    <col min="43" max="43" width="2.5703125" style="231" customWidth="1"/>
    <col min="44" max="45" width="2.28515625" style="231" customWidth="1"/>
    <col min="46" max="53" width="2.42578125" style="231" customWidth="1"/>
    <col min="54" max="54" width="2.5703125" style="231" customWidth="1"/>
    <col min="55" max="55" width="2.42578125" style="231" customWidth="1"/>
    <col min="56" max="56" width="2.5703125" style="231" customWidth="1"/>
    <col min="57" max="59" width="2.42578125" style="231" customWidth="1"/>
    <col min="60" max="62" width="2.42578125" style="220" customWidth="1"/>
    <col min="63" max="83" width="2.42578125" style="222" hidden="1" customWidth="1"/>
    <col min="84" max="84" width="19.140625" style="222" hidden="1" customWidth="1"/>
    <col min="85" max="85" width="19.7109375" style="222" hidden="1" customWidth="1"/>
    <col min="86" max="108" width="9.140625" style="222" hidden="1" customWidth="1"/>
    <col min="109" max="113" width="9.140625" style="220" hidden="1" customWidth="1"/>
    <col min="114" max="114" width="27" style="220" customWidth="1"/>
    <col min="115" max="123" width="9.140625" style="220"/>
    <col min="124" max="16384" width="9.140625" style="231"/>
  </cols>
  <sheetData>
    <row r="1" spans="1:113">
      <c r="A1" s="42"/>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58" t="s">
        <v>947</v>
      </c>
      <c r="AX1" s="220"/>
      <c r="AY1" s="220"/>
      <c r="AZ1" s="220"/>
      <c r="BA1" s="220"/>
      <c r="BB1" s="220"/>
      <c r="BC1" s="220"/>
      <c r="BD1" s="220"/>
      <c r="BE1" s="220"/>
      <c r="BF1" s="220"/>
      <c r="BG1" s="221"/>
      <c r="BK1" s="222" t="s">
        <v>0</v>
      </c>
      <c r="DE1" s="223"/>
      <c r="DF1" s="223"/>
      <c r="DG1" s="223"/>
      <c r="DH1" s="223"/>
      <c r="DI1" s="222" t="s">
        <v>0</v>
      </c>
    </row>
    <row r="2" spans="1:113">
      <c r="A2" s="42"/>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1"/>
      <c r="DE2" s="223"/>
      <c r="DF2" s="223"/>
      <c r="DG2" s="223"/>
      <c r="DH2" s="223"/>
      <c r="DI2" s="223"/>
    </row>
    <row r="3" spans="1:113">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1"/>
      <c r="DE3" s="223"/>
      <c r="DF3" s="223"/>
      <c r="DG3" s="223"/>
      <c r="DH3" s="223"/>
      <c r="DI3" s="223"/>
    </row>
    <row r="4" spans="1:113" ht="27.75" customHeight="1">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97" t="s">
        <v>948</v>
      </c>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1"/>
      <c r="DE4" s="223"/>
      <c r="DF4" s="223"/>
      <c r="DG4" s="223"/>
      <c r="DH4" s="223"/>
      <c r="DI4" s="223"/>
    </row>
    <row r="5" spans="1:113" ht="12.75" customHeight="1">
      <c r="F5" s="220"/>
      <c r="G5" s="220"/>
      <c r="H5" s="220"/>
      <c r="I5" s="220"/>
      <c r="J5" s="220"/>
      <c r="K5" s="220"/>
      <c r="L5" s="220"/>
      <c r="M5" s="220"/>
      <c r="N5" s="220"/>
      <c r="O5" s="220"/>
      <c r="P5" s="298" t="s">
        <v>946</v>
      </c>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20"/>
      <c r="AX5" s="220"/>
      <c r="AY5" s="220"/>
      <c r="AZ5" s="220"/>
      <c r="BA5" s="220"/>
      <c r="BB5" s="220"/>
      <c r="BC5" s="220"/>
      <c r="BD5" s="220"/>
      <c r="BE5" s="220"/>
      <c r="BF5" s="220"/>
      <c r="BG5" s="221"/>
      <c r="DE5" s="223"/>
      <c r="DF5" s="223"/>
      <c r="DG5" s="223"/>
      <c r="DH5" s="223"/>
      <c r="DI5" s="223"/>
    </row>
    <row r="6" spans="1:113" ht="12.75" customHeight="1">
      <c r="F6" s="220"/>
      <c r="G6" s="220"/>
      <c r="H6" s="220"/>
      <c r="I6" s="220"/>
      <c r="J6" s="220"/>
      <c r="K6" s="220"/>
      <c r="L6" s="220"/>
      <c r="M6" s="220"/>
      <c r="N6" s="220"/>
      <c r="O6" s="220"/>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20"/>
      <c r="AX6" s="220"/>
      <c r="AY6" s="220"/>
      <c r="AZ6" s="220"/>
      <c r="BA6" s="220"/>
      <c r="BB6" s="220"/>
      <c r="BC6" s="220"/>
      <c r="BD6" s="220"/>
      <c r="BE6" s="220"/>
      <c r="BF6" s="220"/>
      <c r="BG6" s="221"/>
      <c r="CF6" s="222" t="str">
        <f>AW1</f>
        <v>Application Form Rev. 2107</v>
      </c>
      <c r="DE6" s="223"/>
      <c r="DF6" s="223"/>
      <c r="DG6" s="223"/>
      <c r="DH6" s="223"/>
      <c r="DI6" s="223"/>
    </row>
    <row r="7" spans="1:113" ht="12.75" customHeight="1">
      <c r="F7" s="220"/>
      <c r="G7" s="220"/>
      <c r="H7" s="220"/>
      <c r="I7" s="220"/>
      <c r="J7" s="220"/>
      <c r="K7" s="220"/>
      <c r="L7" s="220"/>
      <c r="M7" s="220"/>
      <c r="N7" s="220"/>
      <c r="O7" s="220"/>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20"/>
      <c r="AX7" s="220"/>
      <c r="AY7" s="71" t="s">
        <v>690</v>
      </c>
      <c r="AZ7" s="299"/>
      <c r="BA7" s="299"/>
      <c r="BB7" s="299"/>
      <c r="BC7" s="299"/>
      <c r="BD7" s="299"/>
      <c r="BE7" s="299"/>
      <c r="BF7" s="224"/>
      <c r="BG7" s="221"/>
      <c r="CF7" s="69" t="s">
        <v>691</v>
      </c>
      <c r="DE7" s="223"/>
      <c r="DF7" s="223"/>
      <c r="DG7" s="223"/>
      <c r="DH7" s="223"/>
      <c r="DI7" s="223"/>
    </row>
    <row r="8" spans="1:113" ht="12.75" customHeight="1">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43"/>
      <c r="BA8" s="220"/>
      <c r="BB8" s="220"/>
      <c r="BC8" s="220"/>
      <c r="BD8" s="220"/>
      <c r="BE8" s="220"/>
      <c r="BF8" s="220"/>
      <c r="BG8" s="225"/>
      <c r="DE8" s="223"/>
      <c r="DF8" s="223"/>
      <c r="DG8" s="223"/>
      <c r="DH8" s="223"/>
      <c r="DI8" s="223"/>
    </row>
    <row r="9" spans="1:113" ht="25.5" customHeight="1">
      <c r="F9" s="300" t="s">
        <v>542</v>
      </c>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2"/>
      <c r="CF9" s="226" t="s">
        <v>1</v>
      </c>
      <c r="DE9" s="223"/>
      <c r="DF9" s="223"/>
      <c r="DG9" s="223"/>
      <c r="DH9" s="223"/>
      <c r="DI9" s="223"/>
    </row>
    <row r="10" spans="1:113" ht="25.5" customHeight="1">
      <c r="F10" s="303" t="s">
        <v>796</v>
      </c>
      <c r="G10" s="304"/>
      <c r="H10" s="304"/>
      <c r="I10" s="304"/>
      <c r="J10" s="304"/>
      <c r="K10" s="304"/>
      <c r="L10" s="304"/>
      <c r="M10" s="305"/>
      <c r="N10" s="306"/>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8"/>
      <c r="BK10" s="222" t="s">
        <v>590</v>
      </c>
      <c r="CF10" s="222" t="s">
        <v>2</v>
      </c>
      <c r="CG10" s="70" t="str">
        <f>IF($N$10="","",N10)</f>
        <v/>
      </c>
      <c r="CJ10" s="15"/>
      <c r="DE10" s="223"/>
      <c r="DF10" s="223"/>
      <c r="DG10" s="223"/>
      <c r="DH10" s="223"/>
      <c r="DI10" s="223"/>
    </row>
    <row r="11" spans="1:113" ht="25.5" customHeight="1">
      <c r="F11" s="309" t="s">
        <v>797</v>
      </c>
      <c r="G11" s="310"/>
      <c r="H11" s="310"/>
      <c r="I11" s="310"/>
      <c r="J11" s="310"/>
      <c r="K11" s="310"/>
      <c r="L11" s="310"/>
      <c r="M11" s="311"/>
      <c r="N11" s="312"/>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4"/>
      <c r="BK11" s="222" t="s">
        <v>591</v>
      </c>
      <c r="CG11" s="70"/>
      <c r="CJ11" s="15"/>
      <c r="DE11" s="223"/>
      <c r="DF11" s="223"/>
      <c r="DG11" s="223"/>
      <c r="DH11" s="223"/>
      <c r="DI11" s="223"/>
    </row>
    <row r="12" spans="1:113" ht="25.5" customHeight="1">
      <c r="F12" s="309" t="s">
        <v>798</v>
      </c>
      <c r="G12" s="310"/>
      <c r="H12" s="310"/>
      <c r="I12" s="310"/>
      <c r="J12" s="310"/>
      <c r="K12" s="310"/>
      <c r="L12" s="310"/>
      <c r="M12" s="311"/>
      <c r="N12" s="312"/>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4"/>
      <c r="BK12" s="222" t="s">
        <v>592</v>
      </c>
      <c r="CF12" s="222" t="s">
        <v>3</v>
      </c>
      <c r="CG12" s="70" t="str">
        <f t="shared" ref="CG12:CG20" si="0">IF($N$10="","",N11)</f>
        <v/>
      </c>
      <c r="DE12" s="223"/>
      <c r="DF12" s="223"/>
      <c r="DG12" s="223"/>
      <c r="DH12" s="223"/>
      <c r="DI12" s="223"/>
    </row>
    <row r="13" spans="1:113" ht="25.5" customHeight="1">
      <c r="F13" s="309" t="s">
        <v>799</v>
      </c>
      <c r="G13" s="310"/>
      <c r="H13" s="310"/>
      <c r="I13" s="310"/>
      <c r="J13" s="310"/>
      <c r="K13" s="310"/>
      <c r="L13" s="310"/>
      <c r="M13" s="311"/>
      <c r="N13" s="312"/>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4"/>
      <c r="BK13" s="222" t="s">
        <v>593</v>
      </c>
      <c r="CF13" s="222" t="s">
        <v>4</v>
      </c>
      <c r="CG13" s="70" t="str">
        <f t="shared" si="0"/>
        <v/>
      </c>
      <c r="DE13" s="223"/>
      <c r="DF13" s="223"/>
      <c r="DG13" s="223"/>
      <c r="DH13" s="223"/>
      <c r="DI13" s="223"/>
    </row>
    <row r="14" spans="1:113" ht="25.5" customHeight="1">
      <c r="F14" s="309" t="s">
        <v>800</v>
      </c>
      <c r="G14" s="310"/>
      <c r="H14" s="310"/>
      <c r="I14" s="310"/>
      <c r="J14" s="310"/>
      <c r="K14" s="310"/>
      <c r="L14" s="310"/>
      <c r="M14" s="311"/>
      <c r="N14" s="312"/>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4"/>
      <c r="BK14" s="222" t="s">
        <v>594</v>
      </c>
      <c r="CF14" s="222" t="s">
        <v>5</v>
      </c>
      <c r="CG14" s="227" t="str">
        <f t="shared" si="0"/>
        <v/>
      </c>
      <c r="DE14" s="223"/>
      <c r="DF14" s="223"/>
      <c r="DG14" s="223"/>
      <c r="DH14" s="223"/>
      <c r="DI14" s="223"/>
    </row>
    <row r="15" spans="1:113" ht="25.5" customHeight="1">
      <c r="F15" s="309" t="s">
        <v>801</v>
      </c>
      <c r="G15" s="310"/>
      <c r="H15" s="310"/>
      <c r="I15" s="310"/>
      <c r="J15" s="310"/>
      <c r="K15" s="310"/>
      <c r="L15" s="310"/>
      <c r="M15" s="311"/>
      <c r="N15" s="312"/>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4"/>
      <c r="BK15" s="222" t="s">
        <v>595</v>
      </c>
      <c r="CF15" s="222" t="s">
        <v>692</v>
      </c>
      <c r="CG15" s="227" t="str">
        <f t="shared" si="0"/>
        <v/>
      </c>
      <c r="DE15" s="223"/>
      <c r="DF15" s="223"/>
      <c r="DG15" s="223"/>
      <c r="DH15" s="223"/>
      <c r="DI15" s="223"/>
    </row>
    <row r="16" spans="1:113" ht="25.5" customHeight="1">
      <c r="F16" s="309" t="s">
        <v>802</v>
      </c>
      <c r="G16" s="310"/>
      <c r="H16" s="310"/>
      <c r="I16" s="310"/>
      <c r="J16" s="310"/>
      <c r="K16" s="310"/>
      <c r="L16" s="310"/>
      <c r="M16" s="311"/>
      <c r="N16" s="312"/>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4"/>
      <c r="BK16" s="222" t="s">
        <v>596</v>
      </c>
      <c r="CF16" s="222" t="s">
        <v>543</v>
      </c>
      <c r="CG16" s="227" t="str">
        <f t="shared" si="0"/>
        <v/>
      </c>
      <c r="DE16" s="223"/>
      <c r="DF16" s="223"/>
      <c r="DG16" s="223"/>
      <c r="DH16" s="223"/>
      <c r="DI16" s="223"/>
    </row>
    <row r="17" spans="6:113" ht="25.5" customHeight="1">
      <c r="F17" s="309" t="s">
        <v>803</v>
      </c>
      <c r="G17" s="310"/>
      <c r="H17" s="310"/>
      <c r="I17" s="310"/>
      <c r="J17" s="310"/>
      <c r="K17" s="310"/>
      <c r="L17" s="310"/>
      <c r="M17" s="311"/>
      <c r="N17" s="312"/>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4"/>
      <c r="BK17" s="222" t="s">
        <v>597</v>
      </c>
      <c r="CF17" s="222" t="s">
        <v>6</v>
      </c>
      <c r="CG17" s="227" t="str">
        <f t="shared" si="0"/>
        <v/>
      </c>
      <c r="DE17" s="223"/>
      <c r="DF17" s="223"/>
      <c r="DG17" s="223"/>
      <c r="DH17" s="223"/>
      <c r="DI17" s="223"/>
    </row>
    <row r="18" spans="6:113" ht="25.5" customHeight="1">
      <c r="F18" s="309"/>
      <c r="G18" s="310"/>
      <c r="H18" s="310"/>
      <c r="I18" s="310"/>
      <c r="J18" s="310"/>
      <c r="K18" s="310"/>
      <c r="L18" s="310"/>
      <c r="M18" s="311"/>
      <c r="N18" s="312"/>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4"/>
      <c r="BK18" s="222" t="s">
        <v>598</v>
      </c>
      <c r="CF18" s="222" t="s">
        <v>7</v>
      </c>
      <c r="CG18" s="227" t="str">
        <f t="shared" si="0"/>
        <v/>
      </c>
      <c r="DE18" s="223"/>
      <c r="DF18" s="223"/>
      <c r="DG18" s="223"/>
      <c r="DH18" s="223"/>
      <c r="DI18" s="223"/>
    </row>
    <row r="19" spans="6:113" ht="25.5" customHeight="1">
      <c r="F19" s="324" t="s">
        <v>804</v>
      </c>
      <c r="G19" s="325"/>
      <c r="H19" s="325"/>
      <c r="I19" s="325"/>
      <c r="J19" s="325"/>
      <c r="K19" s="325"/>
      <c r="L19" s="325"/>
      <c r="M19" s="326"/>
      <c r="N19" s="327"/>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9"/>
      <c r="BK19" s="222" t="s">
        <v>599</v>
      </c>
      <c r="CF19" s="222" t="s">
        <v>8</v>
      </c>
      <c r="CG19" s="227" t="str">
        <f t="shared" si="0"/>
        <v/>
      </c>
      <c r="DE19" s="223"/>
      <c r="DF19" s="223"/>
      <c r="DG19" s="223"/>
      <c r="DH19" s="223"/>
      <c r="DI19" s="223"/>
    </row>
    <row r="20" spans="6:113" ht="12.75" customHeight="1">
      <c r="F20" s="41"/>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CF20" s="222" t="s">
        <v>9</v>
      </c>
      <c r="CG20" s="227" t="str">
        <f t="shared" si="0"/>
        <v/>
      </c>
      <c r="DE20" s="223"/>
      <c r="DF20" s="223"/>
      <c r="DG20" s="223"/>
      <c r="DH20" s="223"/>
      <c r="DI20" s="223"/>
    </row>
    <row r="21" spans="6:113" ht="25.5" customHeight="1">
      <c r="F21" s="330" t="s">
        <v>544</v>
      </c>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2"/>
      <c r="CG21" s="228"/>
      <c r="DE21" s="223"/>
      <c r="DF21" s="223"/>
      <c r="DG21" s="223"/>
      <c r="DH21" s="223"/>
      <c r="DI21" s="223"/>
    </row>
    <row r="22" spans="6:113" ht="25.5" customHeight="1">
      <c r="F22" s="303" t="s">
        <v>693</v>
      </c>
      <c r="G22" s="304"/>
      <c r="H22" s="304"/>
      <c r="I22" s="304"/>
      <c r="J22" s="304"/>
      <c r="K22" s="304"/>
      <c r="L22" s="304"/>
      <c r="M22" s="304"/>
      <c r="N22" s="304"/>
      <c r="O22" s="304"/>
      <c r="P22" s="304"/>
      <c r="Q22" s="304"/>
      <c r="R22" s="304"/>
      <c r="S22" s="305"/>
      <c r="T22" s="315"/>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7"/>
      <c r="BL22" s="291" t="s">
        <v>929</v>
      </c>
      <c r="CF22" s="226" t="s">
        <v>10</v>
      </c>
      <c r="DE22" s="223"/>
      <c r="DF22" s="223"/>
      <c r="DG22" s="223"/>
      <c r="DH22" s="223"/>
      <c r="DI22" s="223"/>
    </row>
    <row r="23" spans="6:113" ht="25.5" customHeight="1">
      <c r="F23" s="309" t="s">
        <v>694</v>
      </c>
      <c r="G23" s="310"/>
      <c r="H23" s="310"/>
      <c r="I23" s="310"/>
      <c r="J23" s="310"/>
      <c r="K23" s="310"/>
      <c r="L23" s="310"/>
      <c r="M23" s="310"/>
      <c r="N23" s="310"/>
      <c r="O23" s="310"/>
      <c r="P23" s="310"/>
      <c r="Q23" s="310"/>
      <c r="R23" s="310"/>
      <c r="S23" s="311"/>
      <c r="T23" s="315"/>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7"/>
      <c r="BL23" s="291" t="s">
        <v>930</v>
      </c>
      <c r="CF23" s="222" t="s">
        <v>545</v>
      </c>
      <c r="CG23" s="229">
        <v>1</v>
      </c>
      <c r="CH23" s="222" t="s">
        <v>546</v>
      </c>
      <c r="DE23" s="223"/>
      <c r="DF23" s="223"/>
      <c r="DG23" s="223"/>
      <c r="DH23" s="223"/>
      <c r="DI23" s="223"/>
    </row>
    <row r="24" spans="6:113" ht="25.5" customHeight="1">
      <c r="F24" s="309" t="s">
        <v>695</v>
      </c>
      <c r="G24" s="310"/>
      <c r="H24" s="310"/>
      <c r="I24" s="310"/>
      <c r="J24" s="310"/>
      <c r="K24" s="310"/>
      <c r="L24" s="310"/>
      <c r="M24" s="310"/>
      <c r="N24" s="310"/>
      <c r="O24" s="310"/>
      <c r="P24" s="310"/>
      <c r="Q24" s="310"/>
      <c r="R24" s="310"/>
      <c r="S24" s="311"/>
      <c r="T24" s="315"/>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7"/>
      <c r="BL24" s="291" t="s">
        <v>931</v>
      </c>
      <c r="CF24" s="222" t="s">
        <v>11</v>
      </c>
      <c r="CG24" s="229">
        <v>1</v>
      </c>
      <c r="CH24" s="222" t="s">
        <v>547</v>
      </c>
      <c r="DE24" s="223"/>
      <c r="DF24" s="223"/>
      <c r="DG24" s="223"/>
      <c r="DH24" s="223"/>
      <c r="DI24" s="223"/>
    </row>
    <row r="25" spans="6:113" ht="25.5" customHeight="1">
      <c r="F25" s="318" t="s">
        <v>696</v>
      </c>
      <c r="G25" s="319"/>
      <c r="H25" s="319"/>
      <c r="I25" s="319"/>
      <c r="J25" s="319"/>
      <c r="K25" s="319"/>
      <c r="L25" s="319"/>
      <c r="M25" s="319"/>
      <c r="N25" s="319"/>
      <c r="O25" s="319"/>
      <c r="P25" s="319"/>
      <c r="Q25" s="319"/>
      <c r="R25" s="319"/>
      <c r="S25" s="320"/>
      <c r="T25" s="321"/>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3"/>
      <c r="BL25" s="291" t="s">
        <v>932</v>
      </c>
      <c r="CF25" s="222" t="s">
        <v>548</v>
      </c>
      <c r="CG25" s="229">
        <v>1</v>
      </c>
      <c r="CH25" s="222" t="s">
        <v>697</v>
      </c>
      <c r="DE25" s="223"/>
      <c r="DF25" s="223"/>
      <c r="DG25" s="223"/>
      <c r="DH25" s="223"/>
      <c r="DI25" s="223"/>
    </row>
    <row r="26" spans="6:113" ht="12.75" customHeight="1">
      <c r="F26" s="350"/>
      <c r="G26" s="351"/>
      <c r="H26" s="351"/>
      <c r="I26" s="351"/>
      <c r="J26" s="351"/>
      <c r="K26" s="351"/>
      <c r="L26" s="351"/>
      <c r="M26" s="351"/>
      <c r="N26" s="351"/>
      <c r="O26" s="351"/>
      <c r="P26" s="351"/>
      <c r="Q26" s="351"/>
      <c r="R26" s="351"/>
      <c r="S26" s="351"/>
      <c r="T26" s="352"/>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L26" s="291" t="s">
        <v>933</v>
      </c>
      <c r="CF26" s="222" t="s">
        <v>12</v>
      </c>
      <c r="CG26" s="229">
        <v>1</v>
      </c>
      <c r="CH26" s="222" t="s">
        <v>698</v>
      </c>
      <c r="DE26" s="223"/>
      <c r="DF26" s="223"/>
      <c r="DG26" s="223"/>
      <c r="DH26" s="223"/>
      <c r="DI26" s="223"/>
    </row>
    <row r="27" spans="6:113" ht="25.5" customHeight="1">
      <c r="F27" s="354" t="s">
        <v>551</v>
      </c>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6"/>
      <c r="BL27" s="291" t="s">
        <v>934</v>
      </c>
      <c r="CF27" s="222" t="s">
        <v>13</v>
      </c>
      <c r="CG27" s="230"/>
      <c r="DE27" s="223"/>
      <c r="DF27" s="223"/>
      <c r="DG27" s="223"/>
      <c r="DH27" s="223"/>
      <c r="DI27" s="223"/>
    </row>
    <row r="28" spans="6:113" ht="12.75" customHeight="1">
      <c r="F28" s="333"/>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5"/>
      <c r="CF28" s="222" t="s">
        <v>549</v>
      </c>
      <c r="CG28" s="229">
        <v>2</v>
      </c>
      <c r="CH28" s="222" t="s">
        <v>550</v>
      </c>
      <c r="DE28" s="223"/>
      <c r="DF28" s="223"/>
      <c r="DG28" s="223"/>
      <c r="DH28" s="223"/>
      <c r="DI28" s="223"/>
    </row>
    <row r="29" spans="6:113" ht="12.75" customHeight="1">
      <c r="F29" s="333"/>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5"/>
      <c r="CF29" s="231"/>
      <c r="CG29" s="229"/>
      <c r="DE29" s="223"/>
      <c r="DF29" s="223"/>
      <c r="DG29" s="223"/>
      <c r="DH29" s="223"/>
      <c r="DI29" s="223"/>
    </row>
    <row r="30" spans="6:113" ht="12.75" customHeight="1">
      <c r="F30" s="333"/>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5"/>
      <c r="CF30" s="226" t="s">
        <v>699</v>
      </c>
      <c r="CG30" s="222" t="str">
        <f>IF(F28="","",F28)</f>
        <v/>
      </c>
      <c r="DE30" s="223"/>
      <c r="DF30" s="223"/>
      <c r="DG30" s="223"/>
      <c r="DH30" s="223"/>
      <c r="DI30" s="223"/>
    </row>
    <row r="31" spans="6:113" ht="12.75" customHeight="1">
      <c r="F31" s="333"/>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5"/>
      <c r="CG31" s="222" t="str">
        <f t="shared" ref="CG31:CG33" si="1">IF(F29="","",F29)</f>
        <v/>
      </c>
      <c r="DE31" s="223"/>
      <c r="DF31" s="223"/>
      <c r="DG31" s="223"/>
      <c r="DH31" s="223"/>
      <c r="DI31" s="223"/>
    </row>
    <row r="32" spans="6:113" ht="12.75" customHeight="1">
      <c r="F32" s="336"/>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8"/>
      <c r="CG32" s="222" t="str">
        <f t="shared" si="1"/>
        <v/>
      </c>
      <c r="DE32" s="223"/>
      <c r="DF32" s="223"/>
      <c r="DG32" s="223"/>
      <c r="DH32" s="223"/>
      <c r="DI32" s="223"/>
    </row>
    <row r="33" spans="6:113" ht="12.75" customHeight="1">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CG33" s="222" t="str">
        <f t="shared" si="1"/>
        <v/>
      </c>
      <c r="DE33" s="223"/>
      <c r="DF33" s="223"/>
      <c r="DG33" s="223"/>
      <c r="DH33" s="223"/>
      <c r="DI33" s="223"/>
    </row>
    <row r="34" spans="6:113" ht="20.25" customHeight="1">
      <c r="F34" s="340" t="s">
        <v>700</v>
      </c>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2"/>
      <c r="CG34" s="222" t="str">
        <f>IF(F32="","",F32)</f>
        <v/>
      </c>
      <c r="DE34" s="223"/>
      <c r="DF34" s="223"/>
      <c r="DG34" s="223"/>
      <c r="DH34" s="223"/>
      <c r="DI34" s="223"/>
    </row>
    <row r="35" spans="6:113" ht="12.75" customHeight="1">
      <c r="F35" s="232"/>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c r="DE35" s="223"/>
      <c r="DF35" s="223"/>
      <c r="DG35" s="223"/>
      <c r="DH35" s="223"/>
      <c r="DI35" s="223"/>
    </row>
    <row r="36" spans="6:113" ht="12.75" customHeight="1">
      <c r="F36" s="232"/>
      <c r="G36" s="73" t="s">
        <v>600</v>
      </c>
      <c r="H36" s="73"/>
      <c r="I36" s="73"/>
      <c r="J36" s="73"/>
      <c r="K36" s="73"/>
      <c r="L36" s="73"/>
      <c r="M36" s="73"/>
      <c r="N36" s="73"/>
      <c r="O36" s="73"/>
      <c r="P36" s="73"/>
      <c r="Q36" s="73"/>
      <c r="R36" s="73"/>
      <c r="S36" s="73"/>
      <c r="T36" s="73"/>
      <c r="U36" s="73"/>
      <c r="V36" s="73"/>
      <c r="W36" s="73"/>
      <c r="X36" s="73"/>
      <c r="Y36" s="73"/>
      <c r="Z36" s="73"/>
      <c r="AA36" s="73"/>
      <c r="AB36" s="73"/>
      <c r="AC36" s="7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c r="DE36" s="223"/>
      <c r="DF36" s="223"/>
      <c r="DG36" s="223"/>
      <c r="DH36" s="223"/>
      <c r="DI36" s="223"/>
    </row>
    <row r="37" spans="6:113" ht="12.75" customHeight="1">
      <c r="F37" s="72"/>
      <c r="G37" s="73"/>
      <c r="H37" s="343" t="s">
        <v>701</v>
      </c>
      <c r="I37" s="343"/>
      <c r="J37" s="343"/>
      <c r="K37" s="343"/>
      <c r="L37" s="343"/>
      <c r="M37" s="343"/>
      <c r="N37" s="343"/>
      <c r="O37" s="343"/>
      <c r="P37" s="343"/>
      <c r="Q37" s="343"/>
      <c r="R37" s="343"/>
      <c r="S37" s="343"/>
      <c r="T37" s="343"/>
      <c r="U37" s="343"/>
      <c r="V37" s="343"/>
      <c r="W37" s="343"/>
      <c r="X37" s="343"/>
      <c r="Y37" s="343"/>
      <c r="Z37" s="343"/>
      <c r="AA37" s="343"/>
      <c r="AB37" s="343"/>
      <c r="AC37" s="34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4"/>
      <c r="DE37" s="223"/>
      <c r="DF37" s="223"/>
      <c r="DG37" s="223"/>
      <c r="DH37" s="223"/>
      <c r="DI37" s="223"/>
    </row>
    <row r="38" spans="6:113" ht="12.75" customHeight="1">
      <c r="F38" s="75"/>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4"/>
      <c r="DE38" s="223"/>
      <c r="DF38" s="223"/>
      <c r="DG38" s="223"/>
      <c r="DH38" s="223"/>
      <c r="DI38" s="223"/>
    </row>
    <row r="39" spans="6:113" ht="12.75" customHeight="1">
      <c r="F39" s="75"/>
      <c r="G39" s="79" t="s">
        <v>702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80"/>
      <c r="DE39" s="223"/>
      <c r="DF39" s="223"/>
      <c r="DG39" s="223"/>
      <c r="DH39" s="223"/>
      <c r="DI39" s="223"/>
    </row>
    <row r="40" spans="6:113" ht="12.75" customHeight="1">
      <c r="F40" s="75"/>
      <c r="G40" s="79"/>
      <c r="H40" s="79" t="s">
        <v>601</v>
      </c>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80"/>
      <c r="DE40" s="223"/>
      <c r="DF40" s="223"/>
      <c r="DG40" s="223"/>
      <c r="DH40" s="223"/>
      <c r="DI40" s="223"/>
    </row>
    <row r="41" spans="6:113" ht="12.75" customHeight="1">
      <c r="F41" s="72"/>
      <c r="G41" s="79"/>
      <c r="H41" s="81" t="s">
        <v>703</v>
      </c>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235"/>
      <c r="AI41" s="235"/>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80"/>
      <c r="DE41" s="223"/>
      <c r="DF41" s="223"/>
      <c r="DG41" s="223"/>
      <c r="DH41" s="223"/>
      <c r="DI41" s="223"/>
    </row>
    <row r="42" spans="6:113" ht="12.75" customHeight="1">
      <c r="F42" s="75"/>
      <c r="G42" s="79"/>
      <c r="H42" s="81" t="s">
        <v>704</v>
      </c>
      <c r="I42" s="81"/>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80"/>
      <c r="DE42" s="223"/>
      <c r="DF42" s="223"/>
      <c r="DG42" s="223"/>
      <c r="DH42" s="223"/>
      <c r="DI42" s="223"/>
    </row>
    <row r="43" spans="6:113" ht="12.75" customHeight="1">
      <c r="F43" s="236"/>
      <c r="G43" s="79"/>
      <c r="H43" s="344" t="s">
        <v>602</v>
      </c>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5"/>
      <c r="DE43" s="223"/>
      <c r="DF43" s="223"/>
      <c r="DG43" s="223"/>
      <c r="DH43" s="223"/>
      <c r="DI43" s="223"/>
    </row>
    <row r="44" spans="6:113" ht="12.75" customHeight="1">
      <c r="F44" s="75"/>
      <c r="G44" s="79"/>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5"/>
      <c r="DE44" s="223"/>
      <c r="DF44" s="223"/>
      <c r="DG44" s="223"/>
      <c r="DH44" s="223"/>
      <c r="DI44" s="223"/>
    </row>
    <row r="45" spans="6:113" ht="12.75" customHeight="1">
      <c r="F45" s="75"/>
      <c r="G45" s="73"/>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7"/>
      <c r="DE45" s="223"/>
      <c r="DF45" s="223"/>
      <c r="DG45" s="223"/>
      <c r="DH45" s="223"/>
      <c r="DI45" s="223"/>
    </row>
    <row r="46" spans="6:113" ht="12.75" customHeight="1">
      <c r="F46" s="75"/>
      <c r="G46" s="73"/>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7"/>
      <c r="DE46" s="223"/>
      <c r="DF46" s="223"/>
      <c r="DG46" s="223"/>
      <c r="DH46" s="223"/>
      <c r="DI46" s="223"/>
    </row>
    <row r="47" spans="6:113" ht="12.75" customHeight="1">
      <c r="F47" s="75"/>
      <c r="G47" s="73"/>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7"/>
      <c r="DE47" s="223"/>
      <c r="DF47" s="223"/>
      <c r="DG47" s="223"/>
      <c r="DH47" s="223"/>
      <c r="DI47" s="223"/>
    </row>
    <row r="48" spans="6:113" ht="12.75" customHeight="1">
      <c r="F48" s="75"/>
      <c r="G48" s="73"/>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7"/>
      <c r="DE48" s="223"/>
      <c r="DF48" s="223"/>
      <c r="DG48" s="223"/>
      <c r="DH48" s="223"/>
      <c r="DI48" s="223"/>
    </row>
    <row r="49" spans="6:113" ht="12.75" customHeight="1">
      <c r="F49" s="75"/>
      <c r="G49" s="73"/>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9"/>
      <c r="DE49" s="223"/>
      <c r="DF49" s="223"/>
      <c r="DG49" s="223"/>
      <c r="DH49" s="223"/>
      <c r="DI49" s="223"/>
    </row>
    <row r="50" spans="6:113" ht="12.75" customHeight="1">
      <c r="F50" s="75"/>
      <c r="G50" s="7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74"/>
      <c r="DE50" s="223"/>
      <c r="DF50" s="223"/>
      <c r="DG50" s="223"/>
      <c r="DH50" s="223"/>
      <c r="DI50" s="223"/>
    </row>
    <row r="51" spans="6:113" ht="12.75" customHeight="1">
      <c r="F51" s="75"/>
      <c r="G51" s="73" t="s">
        <v>603</v>
      </c>
      <c r="H51" s="73"/>
      <c r="I51" s="73"/>
      <c r="J51" s="73"/>
      <c r="K51" s="82" t="s">
        <v>606</v>
      </c>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3"/>
      <c r="AZ51" s="73"/>
      <c r="BA51" s="73"/>
      <c r="BB51" s="73"/>
      <c r="BC51" s="73"/>
      <c r="BD51" s="73"/>
      <c r="BE51" s="73"/>
      <c r="BF51" s="73"/>
      <c r="BG51" s="74"/>
      <c r="DE51" s="223"/>
      <c r="DF51" s="223"/>
      <c r="DG51" s="223"/>
      <c r="DH51" s="223"/>
      <c r="DI51" s="223"/>
    </row>
    <row r="52" spans="6:113" ht="12.75" customHeight="1">
      <c r="F52" s="75"/>
      <c r="G52" s="73"/>
      <c r="H52" s="73"/>
      <c r="I52" s="73"/>
      <c r="J52" s="73"/>
      <c r="K52" s="82" t="s">
        <v>705</v>
      </c>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3"/>
      <c r="AZ52" s="73"/>
      <c r="BA52" s="73"/>
      <c r="BB52" s="73"/>
      <c r="BC52" s="73"/>
      <c r="BD52" s="73"/>
      <c r="BE52" s="73"/>
      <c r="BF52" s="73"/>
      <c r="BG52" s="74"/>
      <c r="DE52" s="223"/>
      <c r="DF52" s="223"/>
      <c r="DG52" s="223"/>
      <c r="DH52" s="223"/>
      <c r="DI52" s="223"/>
    </row>
    <row r="53" spans="6:113" ht="12.75" customHeight="1">
      <c r="F53" s="75"/>
      <c r="G53" s="73"/>
      <c r="H53" s="73"/>
      <c r="I53" s="73"/>
      <c r="J53" s="73"/>
      <c r="K53" s="82" t="s">
        <v>605</v>
      </c>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7"/>
      <c r="DE53" s="223"/>
      <c r="DF53" s="223"/>
      <c r="DG53" s="223"/>
      <c r="DH53" s="223"/>
      <c r="DI53" s="223"/>
    </row>
    <row r="54" spans="6:113" ht="12.75" customHeight="1">
      <c r="F54" s="75"/>
      <c r="G54" s="73"/>
      <c r="H54" s="73"/>
      <c r="I54" s="73"/>
      <c r="J54" s="73"/>
      <c r="K54" s="235" t="s">
        <v>607</v>
      </c>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7"/>
      <c r="DE54" s="223"/>
      <c r="DF54" s="223"/>
      <c r="DG54" s="223"/>
      <c r="DH54" s="223"/>
      <c r="DI54" s="223"/>
    </row>
    <row r="55" spans="6:113" ht="12.75" customHeight="1">
      <c r="F55" s="75"/>
      <c r="G55" s="73"/>
      <c r="H55" s="73"/>
      <c r="I55" s="73"/>
      <c r="J55" s="73"/>
      <c r="K55" s="73" t="s">
        <v>604</v>
      </c>
      <c r="L55" s="73"/>
      <c r="M55" s="73"/>
      <c r="N55" s="343" t="s">
        <v>14</v>
      </c>
      <c r="O55" s="343"/>
      <c r="P55" s="343"/>
      <c r="Q55" s="343"/>
      <c r="R55" s="343"/>
      <c r="S55" s="343"/>
      <c r="T55" s="343"/>
      <c r="U55" s="73"/>
      <c r="V55" s="73"/>
      <c r="W55" s="73"/>
      <c r="X55" s="73"/>
      <c r="Y55" s="73"/>
      <c r="Z55" s="73"/>
      <c r="AA55" s="73"/>
      <c r="AB55" s="73"/>
      <c r="AC55" s="73"/>
      <c r="AD55" s="73"/>
      <c r="AE55" s="73"/>
      <c r="AF55" s="73"/>
      <c r="AG55" s="73"/>
      <c r="AH55" s="73"/>
      <c r="AI55" s="73"/>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4"/>
      <c r="DE55" s="223"/>
      <c r="DF55" s="223"/>
      <c r="DG55" s="223"/>
      <c r="DH55" s="223"/>
      <c r="DI55" s="223"/>
    </row>
    <row r="56" spans="6:113" ht="12.75" customHeight="1">
      <c r="F56" s="75"/>
      <c r="G56" s="79" t="s">
        <v>608</v>
      </c>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4"/>
      <c r="DE56" s="223"/>
      <c r="DF56" s="223"/>
      <c r="DG56" s="223"/>
      <c r="DH56" s="223"/>
      <c r="DI56" s="223"/>
    </row>
    <row r="57" spans="6:113" ht="12.75" customHeight="1">
      <c r="F57" s="75"/>
      <c r="G57" s="235"/>
      <c r="H57" s="357" t="s">
        <v>609</v>
      </c>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8"/>
      <c r="DE57" s="223"/>
      <c r="DF57" s="223"/>
      <c r="DG57" s="223"/>
      <c r="DH57" s="223"/>
      <c r="DI57" s="223"/>
    </row>
    <row r="58" spans="6:113" ht="12.75" customHeight="1">
      <c r="F58" s="75"/>
      <c r="G58" s="79"/>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8"/>
      <c r="DE58" s="223"/>
      <c r="DF58" s="223"/>
      <c r="DG58" s="223"/>
      <c r="DH58" s="223"/>
      <c r="DI58" s="223"/>
    </row>
    <row r="59" spans="6:113" ht="12.75" customHeight="1">
      <c r="F59" s="75"/>
      <c r="G59" s="79"/>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8"/>
      <c r="DE59" s="223"/>
      <c r="DF59" s="223"/>
      <c r="DG59" s="223"/>
      <c r="DH59" s="223"/>
      <c r="DI59" s="223"/>
    </row>
    <row r="60" spans="6:113" ht="12.75" customHeight="1">
      <c r="F60" s="75"/>
      <c r="G60" s="79"/>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8"/>
      <c r="DE60" s="223"/>
      <c r="DF60" s="223"/>
      <c r="DG60" s="223"/>
      <c r="DH60" s="223"/>
      <c r="DI60" s="223"/>
    </row>
    <row r="61" spans="6:113" ht="12.75" customHeight="1">
      <c r="F61" s="75"/>
      <c r="G61" s="79"/>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7"/>
      <c r="DE61" s="223"/>
      <c r="DF61" s="223"/>
      <c r="DG61" s="223"/>
      <c r="DH61" s="223"/>
      <c r="DI61" s="223"/>
    </row>
    <row r="62" spans="6:113" ht="12.75" customHeight="1">
      <c r="F62" s="75"/>
      <c r="G62" s="79" t="s">
        <v>610</v>
      </c>
      <c r="H62" s="78"/>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7"/>
      <c r="DE62" s="223"/>
      <c r="DF62" s="223"/>
      <c r="DG62" s="223"/>
      <c r="DH62" s="223"/>
      <c r="DI62" s="223"/>
    </row>
    <row r="63" spans="6:113" ht="12.75" customHeight="1">
      <c r="F63" s="75"/>
      <c r="G63" s="235"/>
      <c r="H63" s="359" t="s">
        <v>611</v>
      </c>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60"/>
      <c r="DE63" s="223"/>
      <c r="DF63" s="223"/>
      <c r="DG63" s="223"/>
      <c r="DH63" s="223"/>
      <c r="DI63" s="223"/>
    </row>
    <row r="64" spans="6:113" ht="12.75" customHeight="1">
      <c r="F64" s="75"/>
      <c r="G64" s="7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60"/>
      <c r="DE64" s="223"/>
      <c r="DF64" s="223"/>
      <c r="DG64" s="223"/>
      <c r="DH64" s="223"/>
      <c r="DI64" s="223"/>
    </row>
    <row r="65" spans="6:141" ht="12.75" customHeight="1">
      <c r="F65" s="75"/>
      <c r="G65" s="79"/>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7"/>
      <c r="DE65" s="223"/>
      <c r="DF65" s="223"/>
      <c r="DG65" s="223"/>
      <c r="DH65" s="223"/>
      <c r="DI65" s="223"/>
    </row>
    <row r="66" spans="6:141" ht="12.75" customHeight="1">
      <c r="F66" s="75"/>
      <c r="G66" s="79" t="s">
        <v>706</v>
      </c>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2"/>
      <c r="DE66" s="223"/>
      <c r="DF66" s="223"/>
      <c r="DG66" s="223"/>
      <c r="DH66" s="223"/>
      <c r="DI66" s="223"/>
    </row>
    <row r="67" spans="6:141" ht="12.75" customHeight="1">
      <c r="F67" s="238"/>
      <c r="G67" s="239"/>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5"/>
      <c r="DE67" s="223"/>
      <c r="DF67" s="223"/>
      <c r="DG67" s="223"/>
      <c r="DH67" s="223"/>
      <c r="DI67" s="223"/>
    </row>
    <row r="68" spans="6:141" ht="12.75" customHeight="1">
      <c r="F68" s="225"/>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DE68" s="223"/>
      <c r="DF68" s="223"/>
      <c r="DG68" s="223"/>
      <c r="DH68" s="223"/>
      <c r="DI68" s="223"/>
    </row>
    <row r="69" spans="6:141" ht="35.25" customHeight="1">
      <c r="F69" s="361" t="s">
        <v>707</v>
      </c>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3"/>
      <c r="CF69" s="226" t="s">
        <v>15</v>
      </c>
      <c r="CG69" s="240"/>
      <c r="CH69" s="240"/>
      <c r="CI69" s="240"/>
      <c r="CJ69" s="240"/>
      <c r="CK69" s="240"/>
      <c r="CL69" s="240"/>
      <c r="CM69" s="240"/>
      <c r="CN69" s="240"/>
      <c r="CO69" s="240"/>
      <c r="CP69" s="240"/>
      <c r="CQ69" s="240"/>
      <c r="CR69" s="240"/>
      <c r="CS69" s="240"/>
      <c r="CT69" s="240"/>
      <c r="CU69" s="240"/>
      <c r="CV69" s="240"/>
      <c r="CW69" s="240"/>
      <c r="CX69" s="240"/>
      <c r="CY69" s="240"/>
      <c r="CZ69" s="240"/>
      <c r="DA69" s="240"/>
      <c r="DB69" s="240"/>
      <c r="DC69" s="240"/>
      <c r="DD69" s="240"/>
      <c r="DE69" s="223"/>
      <c r="DF69" s="223"/>
      <c r="DG69" s="223"/>
      <c r="DH69" s="223"/>
      <c r="DI69" s="223"/>
      <c r="DT69" s="223"/>
      <c r="DU69" s="223"/>
      <c r="DV69" s="223"/>
      <c r="DW69" s="223"/>
      <c r="DX69" s="223"/>
      <c r="DY69" s="223"/>
      <c r="DZ69" s="223"/>
      <c r="EA69" s="223"/>
      <c r="EB69" s="223"/>
      <c r="EC69" s="223"/>
      <c r="ED69" s="223"/>
      <c r="EE69" s="223"/>
      <c r="EF69" s="223"/>
      <c r="EG69" s="223"/>
      <c r="EH69" s="223"/>
    </row>
    <row r="70" spans="6:141" ht="12.75" customHeight="1">
      <c r="F70" s="364"/>
      <c r="G70" s="364"/>
      <c r="H70" s="366" t="s">
        <v>708</v>
      </c>
      <c r="I70" s="367"/>
      <c r="J70" s="367"/>
      <c r="K70" s="367"/>
      <c r="L70" s="368"/>
      <c r="M70" s="372" t="s">
        <v>709</v>
      </c>
      <c r="N70" s="373"/>
      <c r="O70" s="373"/>
      <c r="P70" s="373"/>
      <c r="Q70" s="374"/>
      <c r="R70" s="378" t="s">
        <v>710</v>
      </c>
      <c r="S70" s="378"/>
      <c r="T70" s="378"/>
      <c r="U70" s="378"/>
      <c r="V70" s="380" t="str">
        <f>IF(AND(CG24=1,CG25=1),"Conc."&amp;CHAR(10)&amp;"(mmol/L)",IF(AND(CG24=1,CG25=2),"Conc."&amp;CHAR(10)&amp;"(mg/mL)","F. W."))</f>
        <v>Conc.
(mmol/L)</v>
      </c>
      <c r="W70" s="381"/>
      <c r="X70" s="381"/>
      <c r="Y70" s="382"/>
      <c r="Z70" s="380" t="str">
        <f>IF(CG24=1,"Volume"&amp;CHAR(10)&amp;"(µL)","Amount"&amp;CHAR(10)&amp;"(mg)")</f>
        <v>Volume
(µL)</v>
      </c>
      <c r="AA70" s="381"/>
      <c r="AB70" s="381"/>
      <c r="AC70" s="382"/>
      <c r="AD70" s="386" t="str">
        <f>IF(CG24=2,"Purity"&amp;CHAR(10)&amp;"(%)","-")</f>
        <v>-</v>
      </c>
      <c r="AE70" s="386"/>
      <c r="AF70" s="386"/>
      <c r="AG70" s="388" t="s">
        <v>711</v>
      </c>
      <c r="AH70" s="388"/>
      <c r="AI70" s="388"/>
      <c r="AJ70" s="388"/>
      <c r="AK70" s="388"/>
      <c r="AL70" s="390" t="str">
        <f>IF(CG23=1,"Test Concentration","Start Concentration")&amp;IF(CG25=1," (µmol/L)"," (ug/mL)")</f>
        <v>Test Concentration (µmol/L)</v>
      </c>
      <c r="AM70" s="391"/>
      <c r="AN70" s="391"/>
      <c r="AO70" s="391"/>
      <c r="AP70" s="391"/>
      <c r="AQ70" s="391"/>
      <c r="AR70" s="391"/>
      <c r="AS70" s="391"/>
      <c r="AT70" s="391"/>
      <c r="AU70" s="391"/>
      <c r="AV70" s="391"/>
      <c r="AW70" s="391"/>
      <c r="AX70" s="391"/>
      <c r="AY70" s="391"/>
      <c r="AZ70" s="391"/>
      <c r="BA70" s="391"/>
      <c r="BB70" s="391"/>
      <c r="BC70" s="391"/>
      <c r="BD70" s="392"/>
      <c r="BE70" s="393"/>
      <c r="BF70" s="393"/>
      <c r="BG70" s="394"/>
      <c r="CF70" s="16" t="str">
        <f>H70</f>
        <v>Name</v>
      </c>
      <c r="CG70" s="222" t="s">
        <v>712</v>
      </c>
      <c r="CH70" s="16" t="str">
        <f>M70</f>
        <v>Lot #</v>
      </c>
      <c r="CI70" s="16" t="str">
        <f>R70</f>
        <v>Prep. Date</v>
      </c>
      <c r="CJ70" s="16" t="str">
        <f>V70</f>
        <v>Conc.
(mmol/L)</v>
      </c>
      <c r="CK70" s="16" t="str">
        <f>Z70</f>
        <v>Volume
(µL)</v>
      </c>
      <c r="CL70" s="16" t="str">
        <f>AD70</f>
        <v>-</v>
      </c>
      <c r="CM70" s="16" t="str">
        <f>AG70</f>
        <v>Storage Temp.</v>
      </c>
      <c r="CN70" s="16" t="str">
        <f>AL70</f>
        <v>Test Concentration (µmol/L)</v>
      </c>
      <c r="CO70" s="16"/>
      <c r="CP70" s="16"/>
      <c r="CQ70" s="16"/>
      <c r="CR70" s="16"/>
      <c r="CS70" s="16"/>
      <c r="CT70" s="16"/>
      <c r="CU70" s="16"/>
      <c r="CV70" s="16"/>
      <c r="CW70" s="16"/>
      <c r="CX70" s="17" t="s">
        <v>541</v>
      </c>
      <c r="CY70" s="17"/>
      <c r="CZ70" s="17"/>
      <c r="DE70" s="18"/>
      <c r="DF70" s="18"/>
      <c r="DG70" s="18"/>
      <c r="DH70" s="222"/>
      <c r="DI70" s="222"/>
      <c r="DR70" s="215"/>
      <c r="DS70" s="215"/>
      <c r="DT70" s="215"/>
      <c r="DU70" s="215"/>
      <c r="DV70" s="215"/>
      <c r="DW70" s="215"/>
      <c r="DX70" s="215"/>
      <c r="DY70" s="1"/>
      <c r="DZ70" s="1"/>
      <c r="EA70" s="1"/>
      <c r="EB70" s="1"/>
      <c r="EC70" s="1"/>
      <c r="ED70" s="1"/>
      <c r="EE70" s="1"/>
      <c r="EF70" s="1"/>
      <c r="EG70" s="1"/>
      <c r="EH70" s="1"/>
      <c r="EI70" s="1"/>
      <c r="EJ70" s="1"/>
      <c r="EK70" s="1"/>
    </row>
    <row r="71" spans="6:141" ht="12.75" customHeight="1">
      <c r="F71" s="365"/>
      <c r="G71" s="365"/>
      <c r="H71" s="369"/>
      <c r="I71" s="370"/>
      <c r="J71" s="370"/>
      <c r="K71" s="370"/>
      <c r="L71" s="371"/>
      <c r="M71" s="375"/>
      <c r="N71" s="376"/>
      <c r="O71" s="376"/>
      <c r="P71" s="376"/>
      <c r="Q71" s="377"/>
      <c r="R71" s="379"/>
      <c r="S71" s="379"/>
      <c r="T71" s="379"/>
      <c r="U71" s="379"/>
      <c r="V71" s="383"/>
      <c r="W71" s="384"/>
      <c r="X71" s="384"/>
      <c r="Y71" s="385"/>
      <c r="Z71" s="383"/>
      <c r="AA71" s="384"/>
      <c r="AB71" s="384"/>
      <c r="AC71" s="385"/>
      <c r="AD71" s="387"/>
      <c r="AE71" s="387"/>
      <c r="AF71" s="387"/>
      <c r="AG71" s="389"/>
      <c r="AH71" s="389"/>
      <c r="AI71" s="389"/>
      <c r="AJ71" s="389"/>
      <c r="AK71" s="389"/>
      <c r="AL71" s="398" t="str">
        <f>IF(CG23=1,"Conc1","Conc1")</f>
        <v>Conc1</v>
      </c>
      <c r="AM71" s="399"/>
      <c r="AN71" s="399"/>
      <c r="AO71" s="398" t="str">
        <f>IF(CG23=1,"Conc2","")</f>
        <v>Conc2</v>
      </c>
      <c r="AP71" s="399"/>
      <c r="AQ71" s="399"/>
      <c r="AR71" s="398" t="str">
        <f>IF(CG23=1,"Conc3","")</f>
        <v>Conc3</v>
      </c>
      <c r="AS71" s="399"/>
      <c r="AT71" s="399"/>
      <c r="AU71" s="398" t="str">
        <f>IF(CG23=1,"Conc4","")</f>
        <v>Conc4</v>
      </c>
      <c r="AV71" s="399"/>
      <c r="AW71" s="399"/>
      <c r="AX71" s="398" t="str">
        <f>IF(CG23=1,"Conc5","")</f>
        <v>Conc5</v>
      </c>
      <c r="AY71" s="399"/>
      <c r="AZ71" s="400"/>
      <c r="BA71" s="398" t="str">
        <f>IF(CG23=1,"Conc6","")</f>
        <v>Conc6</v>
      </c>
      <c r="BB71" s="399"/>
      <c r="BC71" s="400"/>
      <c r="BD71" s="395"/>
      <c r="BE71" s="396"/>
      <c r="BF71" s="396"/>
      <c r="BG71" s="397"/>
      <c r="CF71" s="16"/>
      <c r="CG71" s="16"/>
      <c r="CH71" s="16"/>
      <c r="CI71" s="16"/>
      <c r="CJ71" s="16"/>
      <c r="CK71" s="17"/>
      <c r="CL71" s="17"/>
      <c r="CM71" s="17"/>
      <c r="CN71" s="17"/>
      <c r="CO71" s="17">
        <v>1</v>
      </c>
      <c r="CP71" s="17">
        <v>2</v>
      </c>
      <c r="CQ71" s="17">
        <v>3</v>
      </c>
      <c r="CR71" s="17">
        <v>4</v>
      </c>
      <c r="CS71" s="17">
        <v>5</v>
      </c>
      <c r="CT71" s="17">
        <v>6</v>
      </c>
      <c r="CU71" s="17"/>
      <c r="CV71" s="17"/>
      <c r="CW71" s="19">
        <v>1</v>
      </c>
      <c r="CX71" s="19">
        <v>2</v>
      </c>
      <c r="CY71" s="19">
        <v>3</v>
      </c>
      <c r="CZ71" s="20">
        <v>4</v>
      </c>
      <c r="DA71" s="20">
        <v>5</v>
      </c>
      <c r="DB71" s="20">
        <v>6</v>
      </c>
      <c r="DC71" s="20">
        <v>7</v>
      </c>
      <c r="DD71" s="18">
        <v>8</v>
      </c>
      <c r="DE71" s="18">
        <v>9</v>
      </c>
      <c r="DF71" s="18">
        <v>10</v>
      </c>
      <c r="DG71" s="18"/>
      <c r="DH71" s="18"/>
      <c r="DI71" s="18"/>
      <c r="DJ71" s="213"/>
      <c r="DK71" s="213"/>
      <c r="DL71" s="214"/>
      <c r="DM71" s="214"/>
      <c r="DN71" s="214"/>
      <c r="DO71" s="214"/>
      <c r="DP71" s="214"/>
      <c r="DQ71" s="215"/>
      <c r="DR71" s="215"/>
      <c r="DS71" s="215"/>
      <c r="DT71" s="215"/>
      <c r="DU71" s="215"/>
      <c r="DV71" s="215"/>
      <c r="DW71" s="215"/>
      <c r="DX71" s="215"/>
      <c r="DY71" s="1"/>
      <c r="DZ71" s="1"/>
      <c r="EA71" s="1"/>
      <c r="EB71" s="1"/>
      <c r="EC71" s="1"/>
      <c r="ED71" s="1"/>
      <c r="EE71" s="1"/>
      <c r="EF71" s="1"/>
      <c r="EG71" s="1"/>
      <c r="EH71" s="1"/>
      <c r="EI71" s="1"/>
      <c r="EJ71" s="1"/>
      <c r="EK71" s="1"/>
    </row>
    <row r="72" spans="6:141" ht="19.5" customHeight="1">
      <c r="F72" s="411">
        <v>1</v>
      </c>
      <c r="G72" s="411"/>
      <c r="H72" s="412"/>
      <c r="I72" s="413"/>
      <c r="J72" s="413"/>
      <c r="K72" s="413"/>
      <c r="L72" s="414"/>
      <c r="M72" s="412"/>
      <c r="N72" s="413"/>
      <c r="O72" s="413"/>
      <c r="P72" s="413"/>
      <c r="Q72" s="414"/>
      <c r="R72" s="415"/>
      <c r="S72" s="416"/>
      <c r="T72" s="416"/>
      <c r="U72" s="417"/>
      <c r="V72" s="418"/>
      <c r="W72" s="418"/>
      <c r="X72" s="418"/>
      <c r="Y72" s="418"/>
      <c r="Z72" s="418"/>
      <c r="AA72" s="418"/>
      <c r="AB72" s="418"/>
      <c r="AC72" s="418"/>
      <c r="AD72" s="409" t="str">
        <f>IF(AND($CG$24=2,H72&lt;&gt;""),"&gt;95","")</f>
        <v/>
      </c>
      <c r="AE72" s="409"/>
      <c r="AF72" s="409"/>
      <c r="AG72" s="410"/>
      <c r="AH72" s="410"/>
      <c r="AI72" s="410"/>
      <c r="AJ72" s="410"/>
      <c r="AK72" s="410"/>
      <c r="AL72" s="424"/>
      <c r="AM72" s="425"/>
      <c r="AN72" s="426"/>
      <c r="AO72" s="420" t="str">
        <f>IF($AL72&lt;&gt;"",IF($CG$23=2,CX72&amp;", "&amp;CHAR(10)&amp;CY72,""),"")</f>
        <v/>
      </c>
      <c r="AP72" s="420"/>
      <c r="AQ72" s="420"/>
      <c r="AR72" s="420" t="str">
        <f>IF($AL72&lt;&gt;"",IF($CG$23=2,CZ72&amp;", "&amp;CHAR(10)&amp;DA72,""),"")</f>
        <v/>
      </c>
      <c r="AS72" s="420"/>
      <c r="AT72" s="420"/>
      <c r="AU72" s="420" t="str">
        <f>IF($AL72&lt;&gt;"",IF($CG$23=2,DB72&amp;", "&amp;CHAR(10)&amp;DC72,""),"")</f>
        <v/>
      </c>
      <c r="AV72" s="420"/>
      <c r="AW72" s="420"/>
      <c r="AX72" s="420" t="str">
        <f>IF($AL72&lt;&gt;"",IF($CG$23=2,DD72&amp;", "&amp;CHAR(10)&amp;DE72,""),"")</f>
        <v/>
      </c>
      <c r="AY72" s="420"/>
      <c r="AZ72" s="420"/>
      <c r="BA72" s="420" t="str">
        <f>IF($AL72&lt;&gt;"",IF($CG$23=2,DF72,""),"")</f>
        <v/>
      </c>
      <c r="BB72" s="420"/>
      <c r="BC72" s="420"/>
      <c r="BD72" s="421"/>
      <c r="BE72" s="422"/>
      <c r="BF72" s="422"/>
      <c r="BG72" s="423"/>
      <c r="CE72" s="222">
        <v>1</v>
      </c>
      <c r="CF72" s="227" t="str">
        <f>IF(H72="","",H72)</f>
        <v/>
      </c>
      <c r="CG72" s="222" t="str">
        <f>IF(H72="","",BD72)</f>
        <v/>
      </c>
      <c r="CH72" s="227" t="str">
        <f>IF(H72="","",M72)</f>
        <v/>
      </c>
      <c r="CI72" s="230" t="str">
        <f>IF(H72="","",R72)</f>
        <v/>
      </c>
      <c r="CJ72" s="222" t="str">
        <f>IF(H72="","",V72)</f>
        <v/>
      </c>
      <c r="CK72" s="222" t="str">
        <f>IF(H72="","",Z72)</f>
        <v/>
      </c>
      <c r="CL72" s="222" t="str">
        <f>IF(H72="","",AD72)</f>
        <v/>
      </c>
      <c r="CM72" s="222" t="str">
        <f>IF(H72="","",AG72)</f>
        <v/>
      </c>
      <c r="CN72" s="222" t="str">
        <f>IF(H72="","",CO72&amp;CP72&amp;CQ72&amp;CR72&amp;CS72&amp;CT72)</f>
        <v/>
      </c>
      <c r="CO72" s="222" t="str">
        <f>IF(AL72="","",AL72)</f>
        <v/>
      </c>
      <c r="CP72" s="222" t="str">
        <f>IF(AO72="","",", "&amp;AO72)</f>
        <v/>
      </c>
      <c r="CQ72" s="222" t="str">
        <f>IF(AR72="","",", "&amp;AR72)</f>
        <v/>
      </c>
      <c r="CR72" s="222" t="str">
        <f>IF(AU72="","",", "&amp;AU72)</f>
        <v/>
      </c>
      <c r="CS72" s="222" t="str">
        <f>IF(AX72="","",", "&amp;AX72)</f>
        <v/>
      </c>
      <c r="CT72" s="222" t="str">
        <f>IF(BA72="","",", "&amp;BA72)</f>
        <v/>
      </c>
      <c r="CV72" s="241" t="s">
        <v>713</v>
      </c>
      <c r="CW72" s="241">
        <f t="shared" ref="CW72:CW121" si="2">AL72</f>
        <v>0</v>
      </c>
      <c r="CX72" s="21">
        <f>IF(MOD(AL72*1000,3)=0,AL72/3,AL72*0.3)</f>
        <v>0</v>
      </c>
      <c r="CY72" s="21">
        <f t="shared" ref="CY72:CY121" si="3">AL72/10</f>
        <v>0</v>
      </c>
      <c r="CZ72" s="21">
        <f t="shared" ref="CZ72:DF103" si="4">CX72/10</f>
        <v>0</v>
      </c>
      <c r="DA72" s="21">
        <f t="shared" si="4"/>
        <v>0</v>
      </c>
      <c r="DB72" s="21">
        <f t="shared" si="4"/>
        <v>0</v>
      </c>
      <c r="DC72" s="21">
        <f t="shared" si="4"/>
        <v>0</v>
      </c>
      <c r="DD72" s="21">
        <f t="shared" si="4"/>
        <v>0</v>
      </c>
      <c r="DE72" s="21">
        <f t="shared" si="4"/>
        <v>0</v>
      </c>
      <c r="DF72" s="21">
        <f t="shared" si="4"/>
        <v>0</v>
      </c>
      <c r="DG72" s="21"/>
      <c r="DH72" s="21"/>
      <c r="DI72" s="222"/>
      <c r="DT72" s="220"/>
      <c r="DU72" s="220"/>
      <c r="DV72" s="220"/>
      <c r="DW72" s="220"/>
      <c r="DX72" s="220"/>
    </row>
    <row r="73" spans="6:141" ht="19.5" customHeight="1">
      <c r="F73" s="401">
        <v>2</v>
      </c>
      <c r="G73" s="401"/>
      <c r="H73" s="402"/>
      <c r="I73" s="403"/>
      <c r="J73" s="403"/>
      <c r="K73" s="403"/>
      <c r="L73" s="404"/>
      <c r="M73" s="402"/>
      <c r="N73" s="403"/>
      <c r="O73" s="403"/>
      <c r="P73" s="403"/>
      <c r="Q73" s="404"/>
      <c r="R73" s="405"/>
      <c r="S73" s="406"/>
      <c r="T73" s="406"/>
      <c r="U73" s="406"/>
      <c r="V73" s="407"/>
      <c r="W73" s="407"/>
      <c r="X73" s="407"/>
      <c r="Y73" s="407"/>
      <c r="Z73" s="407"/>
      <c r="AA73" s="407"/>
      <c r="AB73" s="407"/>
      <c r="AC73" s="407"/>
      <c r="AD73" s="408" t="str">
        <f t="shared" ref="AD73:AD121" si="5">IF(AND($CG$24=2,H73&lt;&gt;""),"&gt;95","")</f>
        <v/>
      </c>
      <c r="AE73" s="408"/>
      <c r="AF73" s="408"/>
      <c r="AG73" s="419"/>
      <c r="AH73" s="419"/>
      <c r="AI73" s="419"/>
      <c r="AJ73" s="419"/>
      <c r="AK73" s="419"/>
      <c r="AL73" s="430"/>
      <c r="AM73" s="431"/>
      <c r="AN73" s="432"/>
      <c r="AO73" s="420" t="str">
        <f t="shared" ref="AO73:AO121" si="6">IF($AL73&lt;&gt;"",IF($CG$23=2,CX73&amp;", "&amp;CHAR(10)&amp;CY73,""),"")</f>
        <v/>
      </c>
      <c r="AP73" s="420"/>
      <c r="AQ73" s="420"/>
      <c r="AR73" s="420" t="str">
        <f t="shared" ref="AR73:AR121" si="7">IF($AL73&lt;&gt;"",IF($CG$23=2,CZ73&amp;", "&amp;CHAR(10)&amp;DA73,""),"")</f>
        <v/>
      </c>
      <c r="AS73" s="420"/>
      <c r="AT73" s="420"/>
      <c r="AU73" s="420" t="str">
        <f t="shared" ref="AU73:AU121" si="8">IF($AL73&lt;&gt;"",IF($CG$23=2,DB73&amp;", "&amp;CHAR(10)&amp;DC73,""),"")</f>
        <v/>
      </c>
      <c r="AV73" s="420"/>
      <c r="AW73" s="420"/>
      <c r="AX73" s="420" t="str">
        <f t="shared" ref="AX73:AX121" si="9">IF($AL73&lt;&gt;"",IF($CG$23=2,DD73&amp;", "&amp;CHAR(10)&amp;DE73,""),"")</f>
        <v/>
      </c>
      <c r="AY73" s="420"/>
      <c r="AZ73" s="420"/>
      <c r="BA73" s="420" t="str">
        <f t="shared" ref="BA73:BA121" si="10">IF($AL73&lt;&gt;"",IF($CG$23=2,DF73,""),"")</f>
        <v/>
      </c>
      <c r="BB73" s="420"/>
      <c r="BC73" s="420"/>
      <c r="BD73" s="427"/>
      <c r="BE73" s="428"/>
      <c r="BF73" s="428"/>
      <c r="BG73" s="429"/>
      <c r="CE73" s="222">
        <v>2</v>
      </c>
      <c r="CF73" s="227" t="str">
        <f t="shared" ref="CF73:CF121" si="11">IF(H73="","",H73)</f>
        <v/>
      </c>
      <c r="CG73" s="222" t="str">
        <f t="shared" ref="CG73:CG121" si="12">IF(H73="","",BD73)</f>
        <v/>
      </c>
      <c r="CH73" s="227" t="str">
        <f t="shared" ref="CH73:CH121" si="13">IF(H73="","",M73)</f>
        <v/>
      </c>
      <c r="CI73" s="230" t="str">
        <f t="shared" ref="CI73:CI121" si="14">IF(H73="","",R73)</f>
        <v/>
      </c>
      <c r="CJ73" s="222" t="str">
        <f t="shared" ref="CJ73:CJ121" si="15">IF(H73="","",V73)</f>
        <v/>
      </c>
      <c r="CK73" s="222" t="str">
        <f t="shared" ref="CK73:CK121" si="16">IF(H73="","",Z73)</f>
        <v/>
      </c>
      <c r="CL73" s="222" t="str">
        <f t="shared" ref="CL73:CL121" si="17">IF(H73="","",AD73)</f>
        <v/>
      </c>
      <c r="CM73" s="222" t="str">
        <f t="shared" ref="CM73:CM121" si="18">IF(H73="","",AG73)</f>
        <v/>
      </c>
      <c r="CN73" s="222" t="str">
        <f t="shared" ref="CN73:CN121" si="19">IF(H73="","",CO73&amp;CP73&amp;CQ73&amp;CR73&amp;CS73&amp;CT73)</f>
        <v/>
      </c>
      <c r="CO73" s="222" t="str">
        <f t="shared" ref="CO73:CO121" si="20">IF(AL73="","",AL73)</f>
        <v/>
      </c>
      <c r="CP73" s="222" t="str">
        <f t="shared" ref="CP73:CP121" si="21">IF(AO73="","",", "&amp;AO73)</f>
        <v/>
      </c>
      <c r="CQ73" s="222" t="str">
        <f t="shared" ref="CQ73:CQ121" si="22">IF(AR73="","",", "&amp;AR73)</f>
        <v/>
      </c>
      <c r="CR73" s="222" t="str">
        <f t="shared" ref="CR73:CR121" si="23">IF(AU73="","",", "&amp;AU73)</f>
        <v/>
      </c>
      <c r="CS73" s="222" t="str">
        <f t="shared" ref="CS73:CS121" si="24">IF(AX73="","",", "&amp;AX73)</f>
        <v/>
      </c>
      <c r="CT73" s="222" t="str">
        <f t="shared" ref="CT73:CT121" si="25">IF(BA73="","",", "&amp;BA73)</f>
        <v/>
      </c>
      <c r="CV73" s="241" t="s">
        <v>16</v>
      </c>
      <c r="CW73" s="241">
        <f t="shared" si="2"/>
        <v>0</v>
      </c>
      <c r="CX73" s="21">
        <f t="shared" ref="CX73:CX120" si="26">IF(MOD(AL73*1000,3)=0,AL73/3,AL73*0.3)</f>
        <v>0</v>
      </c>
      <c r="CY73" s="21">
        <f t="shared" si="3"/>
        <v>0</v>
      </c>
      <c r="CZ73" s="21">
        <f t="shared" si="4"/>
        <v>0</v>
      </c>
      <c r="DA73" s="21">
        <f t="shared" si="4"/>
        <v>0</v>
      </c>
      <c r="DB73" s="21">
        <f t="shared" si="4"/>
        <v>0</v>
      </c>
      <c r="DC73" s="21">
        <f t="shared" si="4"/>
        <v>0</v>
      </c>
      <c r="DD73" s="21">
        <f t="shared" si="4"/>
        <v>0</v>
      </c>
      <c r="DE73" s="21">
        <f t="shared" si="4"/>
        <v>0</v>
      </c>
      <c r="DF73" s="21">
        <f t="shared" si="4"/>
        <v>0</v>
      </c>
      <c r="DG73" s="222"/>
      <c r="DH73" s="222"/>
      <c r="DI73" s="222"/>
      <c r="DT73" s="220"/>
      <c r="DU73" s="220"/>
      <c r="DV73" s="220"/>
      <c r="DW73" s="220"/>
      <c r="DX73" s="220"/>
    </row>
    <row r="74" spans="6:141" ht="19.5" customHeight="1">
      <c r="F74" s="401">
        <v>3</v>
      </c>
      <c r="G74" s="401"/>
      <c r="H74" s="402"/>
      <c r="I74" s="403"/>
      <c r="J74" s="403"/>
      <c r="K74" s="403"/>
      <c r="L74" s="404"/>
      <c r="M74" s="402"/>
      <c r="N74" s="403"/>
      <c r="O74" s="403"/>
      <c r="P74" s="403"/>
      <c r="Q74" s="404"/>
      <c r="R74" s="406"/>
      <c r="S74" s="406"/>
      <c r="T74" s="406"/>
      <c r="U74" s="406"/>
      <c r="V74" s="407"/>
      <c r="W74" s="407"/>
      <c r="X74" s="407"/>
      <c r="Y74" s="407"/>
      <c r="Z74" s="407"/>
      <c r="AA74" s="407"/>
      <c r="AB74" s="407"/>
      <c r="AC74" s="407"/>
      <c r="AD74" s="408" t="str">
        <f t="shared" si="5"/>
        <v/>
      </c>
      <c r="AE74" s="408"/>
      <c r="AF74" s="408"/>
      <c r="AG74" s="419"/>
      <c r="AH74" s="419"/>
      <c r="AI74" s="419"/>
      <c r="AJ74" s="419"/>
      <c r="AK74" s="419"/>
      <c r="AL74" s="430"/>
      <c r="AM74" s="431"/>
      <c r="AN74" s="432"/>
      <c r="AO74" s="420" t="str">
        <f t="shared" si="6"/>
        <v/>
      </c>
      <c r="AP74" s="420"/>
      <c r="AQ74" s="420"/>
      <c r="AR74" s="420" t="str">
        <f t="shared" si="7"/>
        <v/>
      </c>
      <c r="AS74" s="420"/>
      <c r="AT74" s="420"/>
      <c r="AU74" s="420" t="str">
        <f t="shared" si="8"/>
        <v/>
      </c>
      <c r="AV74" s="420"/>
      <c r="AW74" s="420"/>
      <c r="AX74" s="420" t="str">
        <f t="shared" si="9"/>
        <v/>
      </c>
      <c r="AY74" s="420"/>
      <c r="AZ74" s="420"/>
      <c r="BA74" s="420" t="str">
        <f t="shared" si="10"/>
        <v/>
      </c>
      <c r="BB74" s="420"/>
      <c r="BC74" s="420"/>
      <c r="BD74" s="427"/>
      <c r="BE74" s="428"/>
      <c r="BF74" s="428"/>
      <c r="BG74" s="429"/>
      <c r="CE74" s="222">
        <v>3</v>
      </c>
      <c r="CF74" s="227" t="str">
        <f t="shared" si="11"/>
        <v/>
      </c>
      <c r="CG74" s="222" t="str">
        <f t="shared" si="12"/>
        <v/>
      </c>
      <c r="CH74" s="227" t="str">
        <f t="shared" si="13"/>
        <v/>
      </c>
      <c r="CI74" s="230" t="str">
        <f t="shared" si="14"/>
        <v/>
      </c>
      <c r="CJ74" s="222" t="str">
        <f t="shared" si="15"/>
        <v/>
      </c>
      <c r="CK74" s="222" t="str">
        <f t="shared" si="16"/>
        <v/>
      </c>
      <c r="CL74" s="222" t="str">
        <f t="shared" si="17"/>
        <v/>
      </c>
      <c r="CM74" s="222" t="str">
        <f t="shared" si="18"/>
        <v/>
      </c>
      <c r="CN74" s="222" t="str">
        <f t="shared" si="19"/>
        <v/>
      </c>
      <c r="CO74" s="222" t="str">
        <f t="shared" si="20"/>
        <v/>
      </c>
      <c r="CP74" s="222" t="str">
        <f t="shared" si="21"/>
        <v/>
      </c>
      <c r="CQ74" s="222" t="str">
        <f t="shared" si="22"/>
        <v/>
      </c>
      <c r="CR74" s="222" t="str">
        <f t="shared" si="23"/>
        <v/>
      </c>
      <c r="CS74" s="222" t="str">
        <f t="shared" si="24"/>
        <v/>
      </c>
      <c r="CT74" s="222" t="str">
        <f t="shared" si="25"/>
        <v/>
      </c>
      <c r="CV74" s="241" t="s">
        <v>17</v>
      </c>
      <c r="CW74" s="241">
        <f t="shared" si="2"/>
        <v>0</v>
      </c>
      <c r="CX74" s="21">
        <f t="shared" si="26"/>
        <v>0</v>
      </c>
      <c r="CY74" s="21">
        <f t="shared" si="3"/>
        <v>0</v>
      </c>
      <c r="CZ74" s="21">
        <f t="shared" si="4"/>
        <v>0</v>
      </c>
      <c r="DA74" s="21">
        <f t="shared" si="4"/>
        <v>0</v>
      </c>
      <c r="DB74" s="21">
        <f t="shared" si="4"/>
        <v>0</v>
      </c>
      <c r="DC74" s="21">
        <f t="shared" si="4"/>
        <v>0</v>
      </c>
      <c r="DD74" s="21">
        <f t="shared" si="4"/>
        <v>0</v>
      </c>
      <c r="DE74" s="21">
        <f t="shared" si="4"/>
        <v>0</v>
      </c>
      <c r="DF74" s="21">
        <f t="shared" si="4"/>
        <v>0</v>
      </c>
      <c r="DG74" s="222"/>
      <c r="DH74" s="222"/>
      <c r="DI74" s="222"/>
      <c r="DT74" s="220"/>
      <c r="DU74" s="220"/>
      <c r="DV74" s="220"/>
      <c r="DW74" s="220"/>
      <c r="DX74" s="220"/>
    </row>
    <row r="75" spans="6:141" ht="19.5" customHeight="1">
      <c r="F75" s="401">
        <v>4</v>
      </c>
      <c r="G75" s="401"/>
      <c r="H75" s="402"/>
      <c r="I75" s="403"/>
      <c r="J75" s="403"/>
      <c r="K75" s="403"/>
      <c r="L75" s="404"/>
      <c r="M75" s="402"/>
      <c r="N75" s="403"/>
      <c r="O75" s="403"/>
      <c r="P75" s="403"/>
      <c r="Q75" s="404"/>
      <c r="R75" s="406"/>
      <c r="S75" s="406"/>
      <c r="T75" s="406"/>
      <c r="U75" s="406"/>
      <c r="V75" s="407"/>
      <c r="W75" s="407"/>
      <c r="X75" s="407"/>
      <c r="Y75" s="407"/>
      <c r="Z75" s="407"/>
      <c r="AA75" s="407"/>
      <c r="AB75" s="407"/>
      <c r="AC75" s="407"/>
      <c r="AD75" s="408" t="str">
        <f t="shared" si="5"/>
        <v/>
      </c>
      <c r="AE75" s="408"/>
      <c r="AF75" s="408"/>
      <c r="AG75" s="419"/>
      <c r="AH75" s="419"/>
      <c r="AI75" s="419"/>
      <c r="AJ75" s="419"/>
      <c r="AK75" s="419"/>
      <c r="AL75" s="430"/>
      <c r="AM75" s="431"/>
      <c r="AN75" s="432"/>
      <c r="AO75" s="420" t="str">
        <f t="shared" si="6"/>
        <v/>
      </c>
      <c r="AP75" s="420"/>
      <c r="AQ75" s="420"/>
      <c r="AR75" s="420" t="str">
        <f t="shared" si="7"/>
        <v/>
      </c>
      <c r="AS75" s="420"/>
      <c r="AT75" s="420"/>
      <c r="AU75" s="420" t="str">
        <f t="shared" si="8"/>
        <v/>
      </c>
      <c r="AV75" s="420"/>
      <c r="AW75" s="420"/>
      <c r="AX75" s="420" t="str">
        <f t="shared" si="9"/>
        <v/>
      </c>
      <c r="AY75" s="420"/>
      <c r="AZ75" s="420"/>
      <c r="BA75" s="420" t="str">
        <f t="shared" si="10"/>
        <v/>
      </c>
      <c r="BB75" s="420"/>
      <c r="BC75" s="420"/>
      <c r="BD75" s="427"/>
      <c r="BE75" s="428"/>
      <c r="BF75" s="428"/>
      <c r="BG75" s="429"/>
      <c r="CE75" s="222">
        <v>4</v>
      </c>
      <c r="CF75" s="227" t="str">
        <f t="shared" si="11"/>
        <v/>
      </c>
      <c r="CG75" s="222" t="str">
        <f t="shared" si="12"/>
        <v/>
      </c>
      <c r="CH75" s="227" t="str">
        <f t="shared" si="13"/>
        <v/>
      </c>
      <c r="CI75" s="230" t="str">
        <f t="shared" si="14"/>
        <v/>
      </c>
      <c r="CJ75" s="222" t="str">
        <f t="shared" si="15"/>
        <v/>
      </c>
      <c r="CK75" s="222" t="str">
        <f t="shared" si="16"/>
        <v/>
      </c>
      <c r="CL75" s="222" t="str">
        <f t="shared" si="17"/>
        <v/>
      </c>
      <c r="CM75" s="222" t="str">
        <f t="shared" si="18"/>
        <v/>
      </c>
      <c r="CN75" s="222" t="str">
        <f t="shared" si="19"/>
        <v/>
      </c>
      <c r="CO75" s="222" t="str">
        <f t="shared" si="20"/>
        <v/>
      </c>
      <c r="CP75" s="222" t="str">
        <f t="shared" si="21"/>
        <v/>
      </c>
      <c r="CQ75" s="222" t="str">
        <f t="shared" si="22"/>
        <v/>
      </c>
      <c r="CR75" s="222" t="str">
        <f t="shared" si="23"/>
        <v/>
      </c>
      <c r="CS75" s="222" t="str">
        <f t="shared" si="24"/>
        <v/>
      </c>
      <c r="CT75" s="222" t="str">
        <f t="shared" si="25"/>
        <v/>
      </c>
      <c r="CV75" s="241" t="s">
        <v>18</v>
      </c>
      <c r="CW75" s="241">
        <f t="shared" si="2"/>
        <v>0</v>
      </c>
      <c r="CX75" s="21">
        <f t="shared" si="26"/>
        <v>0</v>
      </c>
      <c r="CY75" s="21">
        <f t="shared" si="3"/>
        <v>0</v>
      </c>
      <c r="CZ75" s="21">
        <f t="shared" si="4"/>
        <v>0</v>
      </c>
      <c r="DA75" s="21">
        <f t="shared" si="4"/>
        <v>0</v>
      </c>
      <c r="DB75" s="21">
        <f t="shared" si="4"/>
        <v>0</v>
      </c>
      <c r="DC75" s="21">
        <f t="shared" si="4"/>
        <v>0</v>
      </c>
      <c r="DD75" s="21">
        <f t="shared" si="4"/>
        <v>0</v>
      </c>
      <c r="DE75" s="21">
        <f t="shared" si="4"/>
        <v>0</v>
      </c>
      <c r="DF75" s="21">
        <f t="shared" si="4"/>
        <v>0</v>
      </c>
      <c r="DG75" s="222"/>
      <c r="DH75" s="222"/>
      <c r="DI75" s="222"/>
      <c r="DT75" s="220"/>
      <c r="DU75" s="220"/>
      <c r="DV75" s="220"/>
      <c r="DW75" s="220"/>
      <c r="DX75" s="220"/>
    </row>
    <row r="76" spans="6:141" ht="19.5" customHeight="1">
      <c r="F76" s="401">
        <v>5</v>
      </c>
      <c r="G76" s="401"/>
      <c r="H76" s="402"/>
      <c r="I76" s="403"/>
      <c r="J76" s="403"/>
      <c r="K76" s="403"/>
      <c r="L76" s="404"/>
      <c r="M76" s="402"/>
      <c r="N76" s="403"/>
      <c r="O76" s="403"/>
      <c r="P76" s="403"/>
      <c r="Q76" s="404"/>
      <c r="R76" s="406"/>
      <c r="S76" s="406"/>
      <c r="T76" s="406"/>
      <c r="U76" s="406"/>
      <c r="V76" s="407"/>
      <c r="W76" s="407"/>
      <c r="X76" s="407"/>
      <c r="Y76" s="407"/>
      <c r="Z76" s="407"/>
      <c r="AA76" s="407"/>
      <c r="AB76" s="407"/>
      <c r="AC76" s="407"/>
      <c r="AD76" s="408" t="str">
        <f t="shared" si="5"/>
        <v/>
      </c>
      <c r="AE76" s="408"/>
      <c r="AF76" s="408"/>
      <c r="AG76" s="419"/>
      <c r="AH76" s="419"/>
      <c r="AI76" s="419"/>
      <c r="AJ76" s="419"/>
      <c r="AK76" s="419"/>
      <c r="AL76" s="430"/>
      <c r="AM76" s="431"/>
      <c r="AN76" s="432"/>
      <c r="AO76" s="420" t="str">
        <f t="shared" si="6"/>
        <v/>
      </c>
      <c r="AP76" s="420"/>
      <c r="AQ76" s="420"/>
      <c r="AR76" s="420" t="str">
        <f t="shared" si="7"/>
        <v/>
      </c>
      <c r="AS76" s="420"/>
      <c r="AT76" s="420"/>
      <c r="AU76" s="420" t="str">
        <f t="shared" si="8"/>
        <v/>
      </c>
      <c r="AV76" s="420"/>
      <c r="AW76" s="420"/>
      <c r="AX76" s="420" t="str">
        <f t="shared" si="9"/>
        <v/>
      </c>
      <c r="AY76" s="420"/>
      <c r="AZ76" s="420"/>
      <c r="BA76" s="420" t="str">
        <f t="shared" si="10"/>
        <v/>
      </c>
      <c r="BB76" s="420"/>
      <c r="BC76" s="420"/>
      <c r="BD76" s="427"/>
      <c r="BE76" s="428"/>
      <c r="BF76" s="428"/>
      <c r="BG76" s="429"/>
      <c r="CE76" s="222">
        <v>5</v>
      </c>
      <c r="CF76" s="227" t="str">
        <f t="shared" si="11"/>
        <v/>
      </c>
      <c r="CG76" s="222" t="str">
        <f t="shared" si="12"/>
        <v/>
      </c>
      <c r="CH76" s="227" t="str">
        <f t="shared" si="13"/>
        <v/>
      </c>
      <c r="CI76" s="230" t="str">
        <f t="shared" si="14"/>
        <v/>
      </c>
      <c r="CJ76" s="222" t="str">
        <f t="shared" si="15"/>
        <v/>
      </c>
      <c r="CK76" s="222" t="str">
        <f t="shared" si="16"/>
        <v/>
      </c>
      <c r="CL76" s="222" t="str">
        <f t="shared" si="17"/>
        <v/>
      </c>
      <c r="CM76" s="222" t="str">
        <f t="shared" si="18"/>
        <v/>
      </c>
      <c r="CN76" s="222" t="str">
        <f t="shared" si="19"/>
        <v/>
      </c>
      <c r="CO76" s="222" t="str">
        <f t="shared" si="20"/>
        <v/>
      </c>
      <c r="CP76" s="222" t="str">
        <f t="shared" si="21"/>
        <v/>
      </c>
      <c r="CQ76" s="222" t="str">
        <f t="shared" si="22"/>
        <v/>
      </c>
      <c r="CR76" s="222" t="str">
        <f t="shared" si="23"/>
        <v/>
      </c>
      <c r="CS76" s="222" t="str">
        <f t="shared" si="24"/>
        <v/>
      </c>
      <c r="CT76" s="222" t="str">
        <f t="shared" si="25"/>
        <v/>
      </c>
      <c r="CV76" s="241" t="s">
        <v>19</v>
      </c>
      <c r="CW76" s="241">
        <f t="shared" si="2"/>
        <v>0</v>
      </c>
      <c r="CX76" s="21">
        <f t="shared" si="26"/>
        <v>0</v>
      </c>
      <c r="CY76" s="21">
        <f t="shared" si="3"/>
        <v>0</v>
      </c>
      <c r="CZ76" s="21">
        <f t="shared" si="4"/>
        <v>0</v>
      </c>
      <c r="DA76" s="21">
        <f t="shared" si="4"/>
        <v>0</v>
      </c>
      <c r="DB76" s="21">
        <f t="shared" si="4"/>
        <v>0</v>
      </c>
      <c r="DC76" s="21">
        <f t="shared" si="4"/>
        <v>0</v>
      </c>
      <c r="DD76" s="21">
        <f t="shared" si="4"/>
        <v>0</v>
      </c>
      <c r="DE76" s="21">
        <f t="shared" si="4"/>
        <v>0</v>
      </c>
      <c r="DF76" s="21">
        <f t="shared" si="4"/>
        <v>0</v>
      </c>
      <c r="DG76" s="222"/>
      <c r="DH76" s="222"/>
      <c r="DI76" s="222"/>
      <c r="DT76" s="220"/>
      <c r="DU76" s="220"/>
      <c r="DV76" s="220"/>
      <c r="DW76" s="220"/>
      <c r="DX76" s="220"/>
    </row>
    <row r="77" spans="6:141" ht="19.5" customHeight="1">
      <c r="F77" s="401">
        <v>6</v>
      </c>
      <c r="G77" s="401"/>
      <c r="H77" s="402"/>
      <c r="I77" s="403"/>
      <c r="J77" s="403"/>
      <c r="K77" s="403"/>
      <c r="L77" s="404"/>
      <c r="M77" s="402"/>
      <c r="N77" s="403"/>
      <c r="O77" s="403"/>
      <c r="P77" s="403"/>
      <c r="Q77" s="404"/>
      <c r="R77" s="406"/>
      <c r="S77" s="406"/>
      <c r="T77" s="406"/>
      <c r="U77" s="406"/>
      <c r="V77" s="407"/>
      <c r="W77" s="407"/>
      <c r="X77" s="407"/>
      <c r="Y77" s="407"/>
      <c r="Z77" s="407"/>
      <c r="AA77" s="407"/>
      <c r="AB77" s="407"/>
      <c r="AC77" s="407"/>
      <c r="AD77" s="408" t="str">
        <f t="shared" si="5"/>
        <v/>
      </c>
      <c r="AE77" s="408"/>
      <c r="AF77" s="408"/>
      <c r="AG77" s="419"/>
      <c r="AH77" s="419"/>
      <c r="AI77" s="419"/>
      <c r="AJ77" s="419"/>
      <c r="AK77" s="419"/>
      <c r="AL77" s="430"/>
      <c r="AM77" s="431"/>
      <c r="AN77" s="432"/>
      <c r="AO77" s="420" t="str">
        <f t="shared" si="6"/>
        <v/>
      </c>
      <c r="AP77" s="420"/>
      <c r="AQ77" s="420"/>
      <c r="AR77" s="420" t="str">
        <f t="shared" si="7"/>
        <v/>
      </c>
      <c r="AS77" s="420"/>
      <c r="AT77" s="420"/>
      <c r="AU77" s="420" t="str">
        <f t="shared" si="8"/>
        <v/>
      </c>
      <c r="AV77" s="420"/>
      <c r="AW77" s="420"/>
      <c r="AX77" s="420" t="str">
        <f t="shared" si="9"/>
        <v/>
      </c>
      <c r="AY77" s="420"/>
      <c r="AZ77" s="420"/>
      <c r="BA77" s="420" t="str">
        <f t="shared" si="10"/>
        <v/>
      </c>
      <c r="BB77" s="420"/>
      <c r="BC77" s="420"/>
      <c r="BD77" s="427"/>
      <c r="BE77" s="428"/>
      <c r="BF77" s="428"/>
      <c r="BG77" s="429"/>
      <c r="CE77" s="222">
        <v>6</v>
      </c>
      <c r="CF77" s="227" t="str">
        <f t="shared" si="11"/>
        <v/>
      </c>
      <c r="CG77" s="222" t="str">
        <f t="shared" si="12"/>
        <v/>
      </c>
      <c r="CH77" s="227" t="str">
        <f t="shared" si="13"/>
        <v/>
      </c>
      <c r="CI77" s="230" t="str">
        <f t="shared" si="14"/>
        <v/>
      </c>
      <c r="CJ77" s="222" t="str">
        <f t="shared" si="15"/>
        <v/>
      </c>
      <c r="CK77" s="222" t="str">
        <f t="shared" si="16"/>
        <v/>
      </c>
      <c r="CL77" s="222" t="str">
        <f t="shared" si="17"/>
        <v/>
      </c>
      <c r="CM77" s="222" t="str">
        <f t="shared" si="18"/>
        <v/>
      </c>
      <c r="CN77" s="222" t="str">
        <f t="shared" si="19"/>
        <v/>
      </c>
      <c r="CO77" s="222" t="str">
        <f t="shared" si="20"/>
        <v/>
      </c>
      <c r="CP77" s="222" t="str">
        <f t="shared" si="21"/>
        <v/>
      </c>
      <c r="CQ77" s="222" t="str">
        <f t="shared" si="22"/>
        <v/>
      </c>
      <c r="CR77" s="222" t="str">
        <f t="shared" si="23"/>
        <v/>
      </c>
      <c r="CS77" s="222" t="str">
        <f t="shared" si="24"/>
        <v/>
      </c>
      <c r="CT77" s="222" t="str">
        <f t="shared" si="25"/>
        <v/>
      </c>
      <c r="CV77" s="241" t="s">
        <v>20</v>
      </c>
      <c r="CW77" s="241">
        <f t="shared" si="2"/>
        <v>0</v>
      </c>
      <c r="CX77" s="21">
        <f t="shared" si="26"/>
        <v>0</v>
      </c>
      <c r="CY77" s="21">
        <f t="shared" si="3"/>
        <v>0</v>
      </c>
      <c r="CZ77" s="21">
        <f t="shared" si="4"/>
        <v>0</v>
      </c>
      <c r="DA77" s="21">
        <f t="shared" si="4"/>
        <v>0</v>
      </c>
      <c r="DB77" s="21">
        <f t="shared" si="4"/>
        <v>0</v>
      </c>
      <c r="DC77" s="21">
        <f t="shared" si="4"/>
        <v>0</v>
      </c>
      <c r="DD77" s="21">
        <f t="shared" si="4"/>
        <v>0</v>
      </c>
      <c r="DE77" s="21">
        <f t="shared" si="4"/>
        <v>0</v>
      </c>
      <c r="DF77" s="21">
        <f t="shared" si="4"/>
        <v>0</v>
      </c>
      <c r="DG77" s="222"/>
      <c r="DH77" s="222"/>
      <c r="DI77" s="222"/>
      <c r="DT77" s="220"/>
      <c r="DU77" s="220"/>
      <c r="DV77" s="220"/>
      <c r="DW77" s="220"/>
      <c r="DX77" s="220"/>
    </row>
    <row r="78" spans="6:141" ht="19.5" customHeight="1">
      <c r="F78" s="401">
        <v>7</v>
      </c>
      <c r="G78" s="401"/>
      <c r="H78" s="402"/>
      <c r="I78" s="403"/>
      <c r="J78" s="403"/>
      <c r="K78" s="403"/>
      <c r="L78" s="404"/>
      <c r="M78" s="402"/>
      <c r="N78" s="403"/>
      <c r="O78" s="403"/>
      <c r="P78" s="403"/>
      <c r="Q78" s="404"/>
      <c r="R78" s="406"/>
      <c r="S78" s="406"/>
      <c r="T78" s="406"/>
      <c r="U78" s="406"/>
      <c r="V78" s="407"/>
      <c r="W78" s="407"/>
      <c r="X78" s="407"/>
      <c r="Y78" s="407"/>
      <c r="Z78" s="407"/>
      <c r="AA78" s="407"/>
      <c r="AB78" s="407"/>
      <c r="AC78" s="407"/>
      <c r="AD78" s="408" t="str">
        <f t="shared" si="5"/>
        <v/>
      </c>
      <c r="AE78" s="408"/>
      <c r="AF78" s="408"/>
      <c r="AG78" s="419"/>
      <c r="AH78" s="419"/>
      <c r="AI78" s="419"/>
      <c r="AJ78" s="419"/>
      <c r="AK78" s="419"/>
      <c r="AL78" s="430"/>
      <c r="AM78" s="431"/>
      <c r="AN78" s="432"/>
      <c r="AO78" s="420" t="str">
        <f t="shared" si="6"/>
        <v/>
      </c>
      <c r="AP78" s="420"/>
      <c r="AQ78" s="420"/>
      <c r="AR78" s="420" t="str">
        <f t="shared" si="7"/>
        <v/>
      </c>
      <c r="AS78" s="420"/>
      <c r="AT78" s="420"/>
      <c r="AU78" s="420" t="str">
        <f t="shared" si="8"/>
        <v/>
      </c>
      <c r="AV78" s="420"/>
      <c r="AW78" s="420"/>
      <c r="AX78" s="420" t="str">
        <f t="shared" si="9"/>
        <v/>
      </c>
      <c r="AY78" s="420"/>
      <c r="AZ78" s="420"/>
      <c r="BA78" s="420" t="str">
        <f t="shared" si="10"/>
        <v/>
      </c>
      <c r="BB78" s="420"/>
      <c r="BC78" s="420"/>
      <c r="BD78" s="427"/>
      <c r="BE78" s="428"/>
      <c r="BF78" s="428"/>
      <c r="BG78" s="429"/>
      <c r="CE78" s="222">
        <v>7</v>
      </c>
      <c r="CF78" s="227" t="str">
        <f t="shared" si="11"/>
        <v/>
      </c>
      <c r="CG78" s="222" t="str">
        <f t="shared" si="12"/>
        <v/>
      </c>
      <c r="CH78" s="227" t="str">
        <f t="shared" si="13"/>
        <v/>
      </c>
      <c r="CI78" s="230" t="str">
        <f t="shared" si="14"/>
        <v/>
      </c>
      <c r="CJ78" s="222" t="str">
        <f t="shared" si="15"/>
        <v/>
      </c>
      <c r="CK78" s="222" t="str">
        <f t="shared" si="16"/>
        <v/>
      </c>
      <c r="CL78" s="222" t="str">
        <f t="shared" si="17"/>
        <v/>
      </c>
      <c r="CM78" s="222" t="str">
        <f t="shared" si="18"/>
        <v/>
      </c>
      <c r="CN78" s="222" t="str">
        <f t="shared" si="19"/>
        <v/>
      </c>
      <c r="CO78" s="222" t="str">
        <f t="shared" si="20"/>
        <v/>
      </c>
      <c r="CP78" s="222" t="str">
        <f t="shared" si="21"/>
        <v/>
      </c>
      <c r="CQ78" s="222" t="str">
        <f t="shared" si="22"/>
        <v/>
      </c>
      <c r="CR78" s="222" t="str">
        <f t="shared" si="23"/>
        <v/>
      </c>
      <c r="CS78" s="222" t="str">
        <f t="shared" si="24"/>
        <v/>
      </c>
      <c r="CT78" s="222" t="str">
        <f t="shared" si="25"/>
        <v/>
      </c>
      <c r="CV78" s="241" t="s">
        <v>21</v>
      </c>
      <c r="CW78" s="241">
        <f t="shared" si="2"/>
        <v>0</v>
      </c>
      <c r="CX78" s="21">
        <f t="shared" si="26"/>
        <v>0</v>
      </c>
      <c r="CY78" s="21">
        <f t="shared" si="3"/>
        <v>0</v>
      </c>
      <c r="CZ78" s="21">
        <f t="shared" si="4"/>
        <v>0</v>
      </c>
      <c r="DA78" s="21">
        <f t="shared" si="4"/>
        <v>0</v>
      </c>
      <c r="DB78" s="21">
        <f t="shared" si="4"/>
        <v>0</v>
      </c>
      <c r="DC78" s="21">
        <f t="shared" si="4"/>
        <v>0</v>
      </c>
      <c r="DD78" s="21">
        <f t="shared" si="4"/>
        <v>0</v>
      </c>
      <c r="DE78" s="21">
        <f t="shared" si="4"/>
        <v>0</v>
      </c>
      <c r="DF78" s="21">
        <f t="shared" si="4"/>
        <v>0</v>
      </c>
      <c r="DG78" s="222"/>
      <c r="DH78" s="222"/>
      <c r="DI78" s="222"/>
      <c r="DT78" s="220"/>
      <c r="DU78" s="220"/>
      <c r="DV78" s="220"/>
      <c r="DW78" s="220"/>
      <c r="DX78" s="220"/>
    </row>
    <row r="79" spans="6:141" ht="19.5" customHeight="1">
      <c r="F79" s="401">
        <v>8</v>
      </c>
      <c r="G79" s="401"/>
      <c r="H79" s="402"/>
      <c r="I79" s="403"/>
      <c r="J79" s="403"/>
      <c r="K79" s="403"/>
      <c r="L79" s="404"/>
      <c r="M79" s="402"/>
      <c r="N79" s="403"/>
      <c r="O79" s="403"/>
      <c r="P79" s="403"/>
      <c r="Q79" s="404"/>
      <c r="R79" s="406"/>
      <c r="S79" s="406"/>
      <c r="T79" s="406"/>
      <c r="U79" s="406"/>
      <c r="V79" s="407"/>
      <c r="W79" s="407"/>
      <c r="X79" s="407"/>
      <c r="Y79" s="407"/>
      <c r="Z79" s="407"/>
      <c r="AA79" s="407"/>
      <c r="AB79" s="407"/>
      <c r="AC79" s="407"/>
      <c r="AD79" s="408" t="str">
        <f t="shared" si="5"/>
        <v/>
      </c>
      <c r="AE79" s="408"/>
      <c r="AF79" s="408"/>
      <c r="AG79" s="419"/>
      <c r="AH79" s="419"/>
      <c r="AI79" s="419"/>
      <c r="AJ79" s="419"/>
      <c r="AK79" s="419"/>
      <c r="AL79" s="430"/>
      <c r="AM79" s="431"/>
      <c r="AN79" s="432"/>
      <c r="AO79" s="420" t="str">
        <f t="shared" si="6"/>
        <v/>
      </c>
      <c r="AP79" s="420"/>
      <c r="AQ79" s="420"/>
      <c r="AR79" s="420" t="str">
        <f t="shared" si="7"/>
        <v/>
      </c>
      <c r="AS79" s="420"/>
      <c r="AT79" s="420"/>
      <c r="AU79" s="420" t="str">
        <f t="shared" si="8"/>
        <v/>
      </c>
      <c r="AV79" s="420"/>
      <c r="AW79" s="420"/>
      <c r="AX79" s="420" t="str">
        <f t="shared" si="9"/>
        <v/>
      </c>
      <c r="AY79" s="420"/>
      <c r="AZ79" s="420"/>
      <c r="BA79" s="420" t="str">
        <f t="shared" si="10"/>
        <v/>
      </c>
      <c r="BB79" s="420"/>
      <c r="BC79" s="420"/>
      <c r="BD79" s="427"/>
      <c r="BE79" s="428"/>
      <c r="BF79" s="428"/>
      <c r="BG79" s="429"/>
      <c r="CE79" s="222">
        <v>8</v>
      </c>
      <c r="CF79" s="227" t="str">
        <f t="shared" si="11"/>
        <v/>
      </c>
      <c r="CG79" s="222" t="str">
        <f t="shared" si="12"/>
        <v/>
      </c>
      <c r="CH79" s="227" t="str">
        <f t="shared" si="13"/>
        <v/>
      </c>
      <c r="CI79" s="230" t="str">
        <f t="shared" si="14"/>
        <v/>
      </c>
      <c r="CJ79" s="222" t="str">
        <f t="shared" si="15"/>
        <v/>
      </c>
      <c r="CK79" s="222" t="str">
        <f t="shared" si="16"/>
        <v/>
      </c>
      <c r="CL79" s="222" t="str">
        <f t="shared" si="17"/>
        <v/>
      </c>
      <c r="CM79" s="222" t="str">
        <f t="shared" si="18"/>
        <v/>
      </c>
      <c r="CN79" s="222" t="str">
        <f t="shared" si="19"/>
        <v/>
      </c>
      <c r="CO79" s="222" t="str">
        <f t="shared" si="20"/>
        <v/>
      </c>
      <c r="CP79" s="222" t="str">
        <f t="shared" si="21"/>
        <v/>
      </c>
      <c r="CQ79" s="222" t="str">
        <f t="shared" si="22"/>
        <v/>
      </c>
      <c r="CR79" s="222" t="str">
        <f t="shared" si="23"/>
        <v/>
      </c>
      <c r="CS79" s="222" t="str">
        <f t="shared" si="24"/>
        <v/>
      </c>
      <c r="CT79" s="222" t="str">
        <f t="shared" si="25"/>
        <v/>
      </c>
      <c r="CV79" s="241" t="s">
        <v>22</v>
      </c>
      <c r="CW79" s="241">
        <f t="shared" si="2"/>
        <v>0</v>
      </c>
      <c r="CX79" s="21">
        <f t="shared" si="26"/>
        <v>0</v>
      </c>
      <c r="CY79" s="21">
        <f t="shared" si="3"/>
        <v>0</v>
      </c>
      <c r="CZ79" s="21">
        <f t="shared" si="4"/>
        <v>0</v>
      </c>
      <c r="DA79" s="21">
        <f t="shared" si="4"/>
        <v>0</v>
      </c>
      <c r="DB79" s="21">
        <f t="shared" si="4"/>
        <v>0</v>
      </c>
      <c r="DC79" s="21">
        <f t="shared" si="4"/>
        <v>0</v>
      </c>
      <c r="DD79" s="21">
        <f t="shared" si="4"/>
        <v>0</v>
      </c>
      <c r="DE79" s="21">
        <f t="shared" si="4"/>
        <v>0</v>
      </c>
      <c r="DF79" s="21">
        <f t="shared" si="4"/>
        <v>0</v>
      </c>
      <c r="DG79" s="222"/>
      <c r="DH79" s="222"/>
      <c r="DI79" s="222"/>
      <c r="DT79" s="220"/>
      <c r="DU79" s="220"/>
      <c r="DV79" s="220"/>
      <c r="DW79" s="220"/>
      <c r="DX79" s="220"/>
    </row>
    <row r="80" spans="6:141" ht="19.5" customHeight="1">
      <c r="F80" s="401">
        <v>9</v>
      </c>
      <c r="G80" s="401"/>
      <c r="H80" s="402"/>
      <c r="I80" s="403"/>
      <c r="J80" s="403"/>
      <c r="K80" s="403"/>
      <c r="L80" s="404"/>
      <c r="M80" s="402"/>
      <c r="N80" s="403"/>
      <c r="O80" s="403"/>
      <c r="P80" s="403"/>
      <c r="Q80" s="404"/>
      <c r="R80" s="406"/>
      <c r="S80" s="406"/>
      <c r="T80" s="406"/>
      <c r="U80" s="406"/>
      <c r="V80" s="407"/>
      <c r="W80" s="407"/>
      <c r="X80" s="407"/>
      <c r="Y80" s="407"/>
      <c r="Z80" s="407"/>
      <c r="AA80" s="407"/>
      <c r="AB80" s="407"/>
      <c r="AC80" s="407"/>
      <c r="AD80" s="408" t="str">
        <f t="shared" si="5"/>
        <v/>
      </c>
      <c r="AE80" s="408"/>
      <c r="AF80" s="408"/>
      <c r="AG80" s="419"/>
      <c r="AH80" s="419"/>
      <c r="AI80" s="419"/>
      <c r="AJ80" s="419"/>
      <c r="AK80" s="419"/>
      <c r="AL80" s="430"/>
      <c r="AM80" s="431"/>
      <c r="AN80" s="432"/>
      <c r="AO80" s="420" t="str">
        <f t="shared" si="6"/>
        <v/>
      </c>
      <c r="AP80" s="420"/>
      <c r="AQ80" s="420"/>
      <c r="AR80" s="420" t="str">
        <f t="shared" si="7"/>
        <v/>
      </c>
      <c r="AS80" s="420"/>
      <c r="AT80" s="420"/>
      <c r="AU80" s="420" t="str">
        <f t="shared" si="8"/>
        <v/>
      </c>
      <c r="AV80" s="420"/>
      <c r="AW80" s="420"/>
      <c r="AX80" s="420" t="str">
        <f t="shared" si="9"/>
        <v/>
      </c>
      <c r="AY80" s="420"/>
      <c r="AZ80" s="420"/>
      <c r="BA80" s="420" t="str">
        <f t="shared" si="10"/>
        <v/>
      </c>
      <c r="BB80" s="420"/>
      <c r="BC80" s="420"/>
      <c r="BD80" s="427"/>
      <c r="BE80" s="428"/>
      <c r="BF80" s="428"/>
      <c r="BG80" s="429"/>
      <c r="CE80" s="222">
        <v>9</v>
      </c>
      <c r="CF80" s="227" t="str">
        <f t="shared" si="11"/>
        <v/>
      </c>
      <c r="CG80" s="222" t="str">
        <f t="shared" si="12"/>
        <v/>
      </c>
      <c r="CH80" s="227" t="str">
        <f t="shared" si="13"/>
        <v/>
      </c>
      <c r="CI80" s="230" t="str">
        <f t="shared" si="14"/>
        <v/>
      </c>
      <c r="CJ80" s="222" t="str">
        <f t="shared" si="15"/>
        <v/>
      </c>
      <c r="CK80" s="222" t="str">
        <f t="shared" si="16"/>
        <v/>
      </c>
      <c r="CL80" s="222" t="str">
        <f t="shared" si="17"/>
        <v/>
      </c>
      <c r="CM80" s="222" t="str">
        <f t="shared" si="18"/>
        <v/>
      </c>
      <c r="CN80" s="222" t="str">
        <f t="shared" si="19"/>
        <v/>
      </c>
      <c r="CO80" s="222" t="str">
        <f t="shared" si="20"/>
        <v/>
      </c>
      <c r="CP80" s="222" t="str">
        <f t="shared" si="21"/>
        <v/>
      </c>
      <c r="CQ80" s="222" t="str">
        <f t="shared" si="22"/>
        <v/>
      </c>
      <c r="CR80" s="222" t="str">
        <f t="shared" si="23"/>
        <v/>
      </c>
      <c r="CS80" s="222" t="str">
        <f t="shared" si="24"/>
        <v/>
      </c>
      <c r="CT80" s="222" t="str">
        <f t="shared" si="25"/>
        <v/>
      </c>
      <c r="CV80" s="241" t="s">
        <v>23</v>
      </c>
      <c r="CW80" s="241">
        <f t="shared" si="2"/>
        <v>0</v>
      </c>
      <c r="CX80" s="21">
        <f t="shared" si="26"/>
        <v>0</v>
      </c>
      <c r="CY80" s="21">
        <f t="shared" si="3"/>
        <v>0</v>
      </c>
      <c r="CZ80" s="21">
        <f t="shared" si="4"/>
        <v>0</v>
      </c>
      <c r="DA80" s="21">
        <f t="shared" si="4"/>
        <v>0</v>
      </c>
      <c r="DB80" s="21">
        <f t="shared" si="4"/>
        <v>0</v>
      </c>
      <c r="DC80" s="21">
        <f t="shared" si="4"/>
        <v>0</v>
      </c>
      <c r="DD80" s="21">
        <f t="shared" si="4"/>
        <v>0</v>
      </c>
      <c r="DE80" s="21">
        <f t="shared" si="4"/>
        <v>0</v>
      </c>
      <c r="DF80" s="21">
        <f t="shared" si="4"/>
        <v>0</v>
      </c>
      <c r="DG80" s="222"/>
      <c r="DH80" s="222"/>
      <c r="DI80" s="222"/>
      <c r="DT80" s="220"/>
      <c r="DU80" s="220"/>
      <c r="DV80" s="220"/>
      <c r="DW80" s="220"/>
      <c r="DX80" s="220"/>
    </row>
    <row r="81" spans="6:128" ht="19.5" customHeight="1">
      <c r="F81" s="401">
        <v>10</v>
      </c>
      <c r="G81" s="401"/>
      <c r="H81" s="402"/>
      <c r="I81" s="403"/>
      <c r="J81" s="403"/>
      <c r="K81" s="403"/>
      <c r="L81" s="404"/>
      <c r="M81" s="402"/>
      <c r="N81" s="403"/>
      <c r="O81" s="403"/>
      <c r="P81" s="403"/>
      <c r="Q81" s="404"/>
      <c r="R81" s="406"/>
      <c r="S81" s="406"/>
      <c r="T81" s="406"/>
      <c r="U81" s="406"/>
      <c r="V81" s="407"/>
      <c r="W81" s="407"/>
      <c r="X81" s="407"/>
      <c r="Y81" s="407"/>
      <c r="Z81" s="407"/>
      <c r="AA81" s="407"/>
      <c r="AB81" s="407"/>
      <c r="AC81" s="407"/>
      <c r="AD81" s="408" t="str">
        <f t="shared" si="5"/>
        <v/>
      </c>
      <c r="AE81" s="408"/>
      <c r="AF81" s="408"/>
      <c r="AG81" s="419"/>
      <c r="AH81" s="419"/>
      <c r="AI81" s="419"/>
      <c r="AJ81" s="419"/>
      <c r="AK81" s="419"/>
      <c r="AL81" s="430"/>
      <c r="AM81" s="431"/>
      <c r="AN81" s="432"/>
      <c r="AO81" s="420" t="str">
        <f t="shared" si="6"/>
        <v/>
      </c>
      <c r="AP81" s="420"/>
      <c r="AQ81" s="420"/>
      <c r="AR81" s="420" t="str">
        <f t="shared" si="7"/>
        <v/>
      </c>
      <c r="AS81" s="420"/>
      <c r="AT81" s="420"/>
      <c r="AU81" s="420" t="str">
        <f t="shared" si="8"/>
        <v/>
      </c>
      <c r="AV81" s="420"/>
      <c r="AW81" s="420"/>
      <c r="AX81" s="420" t="str">
        <f t="shared" si="9"/>
        <v/>
      </c>
      <c r="AY81" s="420"/>
      <c r="AZ81" s="420"/>
      <c r="BA81" s="420" t="str">
        <f t="shared" si="10"/>
        <v/>
      </c>
      <c r="BB81" s="420"/>
      <c r="BC81" s="420"/>
      <c r="BD81" s="427"/>
      <c r="BE81" s="428"/>
      <c r="BF81" s="428"/>
      <c r="BG81" s="429"/>
      <c r="CE81" s="222">
        <v>10</v>
      </c>
      <c r="CF81" s="227" t="str">
        <f t="shared" si="11"/>
        <v/>
      </c>
      <c r="CG81" s="222" t="str">
        <f t="shared" si="12"/>
        <v/>
      </c>
      <c r="CH81" s="227" t="str">
        <f t="shared" si="13"/>
        <v/>
      </c>
      <c r="CI81" s="230" t="str">
        <f t="shared" si="14"/>
        <v/>
      </c>
      <c r="CJ81" s="222" t="str">
        <f t="shared" si="15"/>
        <v/>
      </c>
      <c r="CK81" s="222" t="str">
        <f t="shared" si="16"/>
        <v/>
      </c>
      <c r="CL81" s="222" t="str">
        <f t="shared" si="17"/>
        <v/>
      </c>
      <c r="CM81" s="222" t="str">
        <f t="shared" si="18"/>
        <v/>
      </c>
      <c r="CN81" s="222" t="str">
        <f t="shared" si="19"/>
        <v/>
      </c>
      <c r="CO81" s="222" t="str">
        <f t="shared" si="20"/>
        <v/>
      </c>
      <c r="CP81" s="222" t="str">
        <f t="shared" si="21"/>
        <v/>
      </c>
      <c r="CQ81" s="222" t="str">
        <f t="shared" si="22"/>
        <v/>
      </c>
      <c r="CR81" s="222" t="str">
        <f t="shared" si="23"/>
        <v/>
      </c>
      <c r="CS81" s="222" t="str">
        <f t="shared" si="24"/>
        <v/>
      </c>
      <c r="CT81" s="222" t="str">
        <f t="shared" si="25"/>
        <v/>
      </c>
      <c r="CV81" s="241" t="s">
        <v>24</v>
      </c>
      <c r="CW81" s="241">
        <f t="shared" si="2"/>
        <v>0</v>
      </c>
      <c r="CX81" s="21">
        <f t="shared" si="26"/>
        <v>0</v>
      </c>
      <c r="CY81" s="21">
        <f t="shared" si="3"/>
        <v>0</v>
      </c>
      <c r="CZ81" s="21">
        <f t="shared" si="4"/>
        <v>0</v>
      </c>
      <c r="DA81" s="21">
        <f t="shared" si="4"/>
        <v>0</v>
      </c>
      <c r="DB81" s="21">
        <f t="shared" si="4"/>
        <v>0</v>
      </c>
      <c r="DC81" s="21">
        <f t="shared" si="4"/>
        <v>0</v>
      </c>
      <c r="DD81" s="21">
        <f t="shared" si="4"/>
        <v>0</v>
      </c>
      <c r="DE81" s="21">
        <f t="shared" si="4"/>
        <v>0</v>
      </c>
      <c r="DF81" s="21">
        <f t="shared" si="4"/>
        <v>0</v>
      </c>
      <c r="DG81" s="222"/>
      <c r="DH81" s="222"/>
      <c r="DI81" s="222"/>
      <c r="DT81" s="220"/>
      <c r="DU81" s="220"/>
      <c r="DV81" s="220"/>
      <c r="DW81" s="220"/>
      <c r="DX81" s="220"/>
    </row>
    <row r="82" spans="6:128" ht="19.5" customHeight="1">
      <c r="F82" s="401">
        <v>11</v>
      </c>
      <c r="G82" s="401"/>
      <c r="H82" s="402"/>
      <c r="I82" s="403"/>
      <c r="J82" s="403"/>
      <c r="K82" s="403"/>
      <c r="L82" s="404"/>
      <c r="M82" s="402"/>
      <c r="N82" s="403"/>
      <c r="O82" s="403"/>
      <c r="P82" s="403"/>
      <c r="Q82" s="404"/>
      <c r="R82" s="406"/>
      <c r="S82" s="406"/>
      <c r="T82" s="406"/>
      <c r="U82" s="406"/>
      <c r="V82" s="407"/>
      <c r="W82" s="407"/>
      <c r="X82" s="407"/>
      <c r="Y82" s="407"/>
      <c r="Z82" s="407"/>
      <c r="AA82" s="407"/>
      <c r="AB82" s="407"/>
      <c r="AC82" s="407"/>
      <c r="AD82" s="408" t="str">
        <f t="shared" si="5"/>
        <v/>
      </c>
      <c r="AE82" s="408"/>
      <c r="AF82" s="408"/>
      <c r="AG82" s="419"/>
      <c r="AH82" s="419"/>
      <c r="AI82" s="419"/>
      <c r="AJ82" s="419"/>
      <c r="AK82" s="419"/>
      <c r="AL82" s="430"/>
      <c r="AM82" s="431"/>
      <c r="AN82" s="432"/>
      <c r="AO82" s="420" t="str">
        <f t="shared" si="6"/>
        <v/>
      </c>
      <c r="AP82" s="420"/>
      <c r="AQ82" s="420"/>
      <c r="AR82" s="420" t="str">
        <f t="shared" si="7"/>
        <v/>
      </c>
      <c r="AS82" s="420"/>
      <c r="AT82" s="420"/>
      <c r="AU82" s="420" t="str">
        <f t="shared" si="8"/>
        <v/>
      </c>
      <c r="AV82" s="420"/>
      <c r="AW82" s="420"/>
      <c r="AX82" s="420" t="str">
        <f t="shared" si="9"/>
        <v/>
      </c>
      <c r="AY82" s="420"/>
      <c r="AZ82" s="420"/>
      <c r="BA82" s="420" t="str">
        <f t="shared" si="10"/>
        <v/>
      </c>
      <c r="BB82" s="420"/>
      <c r="BC82" s="420"/>
      <c r="BD82" s="427"/>
      <c r="BE82" s="428"/>
      <c r="BF82" s="428"/>
      <c r="BG82" s="429"/>
      <c r="CE82" s="222">
        <v>11</v>
      </c>
      <c r="CF82" s="227" t="str">
        <f t="shared" si="11"/>
        <v/>
      </c>
      <c r="CG82" s="222" t="str">
        <f t="shared" si="12"/>
        <v/>
      </c>
      <c r="CH82" s="227" t="str">
        <f t="shared" si="13"/>
        <v/>
      </c>
      <c r="CI82" s="230" t="str">
        <f t="shared" si="14"/>
        <v/>
      </c>
      <c r="CJ82" s="222" t="str">
        <f t="shared" si="15"/>
        <v/>
      </c>
      <c r="CK82" s="222" t="str">
        <f t="shared" si="16"/>
        <v/>
      </c>
      <c r="CL82" s="222" t="str">
        <f t="shared" si="17"/>
        <v/>
      </c>
      <c r="CM82" s="222" t="str">
        <f t="shared" si="18"/>
        <v/>
      </c>
      <c r="CN82" s="222" t="str">
        <f t="shared" si="19"/>
        <v/>
      </c>
      <c r="CO82" s="222" t="str">
        <f t="shared" si="20"/>
        <v/>
      </c>
      <c r="CP82" s="222" t="str">
        <f t="shared" si="21"/>
        <v/>
      </c>
      <c r="CQ82" s="222" t="str">
        <f t="shared" si="22"/>
        <v/>
      </c>
      <c r="CR82" s="222" t="str">
        <f t="shared" si="23"/>
        <v/>
      </c>
      <c r="CS82" s="222" t="str">
        <f t="shared" si="24"/>
        <v/>
      </c>
      <c r="CT82" s="222" t="str">
        <f t="shared" si="25"/>
        <v/>
      </c>
      <c r="CV82" s="241" t="s">
        <v>25</v>
      </c>
      <c r="CW82" s="241">
        <f t="shared" si="2"/>
        <v>0</v>
      </c>
      <c r="CX82" s="21">
        <f t="shared" si="26"/>
        <v>0</v>
      </c>
      <c r="CY82" s="21">
        <f t="shared" si="3"/>
        <v>0</v>
      </c>
      <c r="CZ82" s="21">
        <f t="shared" si="4"/>
        <v>0</v>
      </c>
      <c r="DA82" s="21">
        <f t="shared" si="4"/>
        <v>0</v>
      </c>
      <c r="DB82" s="21">
        <f t="shared" si="4"/>
        <v>0</v>
      </c>
      <c r="DC82" s="21">
        <f t="shared" si="4"/>
        <v>0</v>
      </c>
      <c r="DD82" s="21">
        <f t="shared" si="4"/>
        <v>0</v>
      </c>
      <c r="DE82" s="21">
        <f t="shared" si="4"/>
        <v>0</v>
      </c>
      <c r="DF82" s="21">
        <f t="shared" si="4"/>
        <v>0</v>
      </c>
      <c r="DG82" s="222"/>
      <c r="DH82" s="222"/>
      <c r="DI82" s="222"/>
      <c r="DT82" s="220"/>
      <c r="DU82" s="220"/>
      <c r="DV82" s="220"/>
      <c r="DW82" s="220"/>
      <c r="DX82" s="220"/>
    </row>
    <row r="83" spans="6:128" ht="19.5" customHeight="1">
      <c r="F83" s="401">
        <v>12</v>
      </c>
      <c r="G83" s="401"/>
      <c r="H83" s="402"/>
      <c r="I83" s="403"/>
      <c r="J83" s="403"/>
      <c r="K83" s="403"/>
      <c r="L83" s="404"/>
      <c r="M83" s="402"/>
      <c r="N83" s="403"/>
      <c r="O83" s="403"/>
      <c r="P83" s="403"/>
      <c r="Q83" s="404"/>
      <c r="R83" s="406"/>
      <c r="S83" s="406"/>
      <c r="T83" s="406"/>
      <c r="U83" s="406"/>
      <c r="V83" s="407"/>
      <c r="W83" s="407"/>
      <c r="X83" s="407"/>
      <c r="Y83" s="407"/>
      <c r="Z83" s="407"/>
      <c r="AA83" s="407"/>
      <c r="AB83" s="407"/>
      <c r="AC83" s="407"/>
      <c r="AD83" s="408" t="str">
        <f t="shared" si="5"/>
        <v/>
      </c>
      <c r="AE83" s="408"/>
      <c r="AF83" s="408"/>
      <c r="AG83" s="419"/>
      <c r="AH83" s="419"/>
      <c r="AI83" s="419"/>
      <c r="AJ83" s="419"/>
      <c r="AK83" s="419"/>
      <c r="AL83" s="430"/>
      <c r="AM83" s="431"/>
      <c r="AN83" s="432"/>
      <c r="AO83" s="420" t="str">
        <f t="shared" si="6"/>
        <v/>
      </c>
      <c r="AP83" s="420"/>
      <c r="AQ83" s="420"/>
      <c r="AR83" s="420" t="str">
        <f t="shared" si="7"/>
        <v/>
      </c>
      <c r="AS83" s="420"/>
      <c r="AT83" s="420"/>
      <c r="AU83" s="420" t="str">
        <f t="shared" si="8"/>
        <v/>
      </c>
      <c r="AV83" s="420"/>
      <c r="AW83" s="420"/>
      <c r="AX83" s="420" t="str">
        <f t="shared" si="9"/>
        <v/>
      </c>
      <c r="AY83" s="420"/>
      <c r="AZ83" s="420"/>
      <c r="BA83" s="420" t="str">
        <f t="shared" si="10"/>
        <v/>
      </c>
      <c r="BB83" s="420"/>
      <c r="BC83" s="420"/>
      <c r="BD83" s="427"/>
      <c r="BE83" s="428"/>
      <c r="BF83" s="428"/>
      <c r="BG83" s="429"/>
      <c r="CE83" s="222">
        <v>12</v>
      </c>
      <c r="CF83" s="227" t="str">
        <f t="shared" si="11"/>
        <v/>
      </c>
      <c r="CG83" s="222" t="str">
        <f t="shared" si="12"/>
        <v/>
      </c>
      <c r="CH83" s="227" t="str">
        <f t="shared" si="13"/>
        <v/>
      </c>
      <c r="CI83" s="230" t="str">
        <f t="shared" si="14"/>
        <v/>
      </c>
      <c r="CJ83" s="222" t="str">
        <f t="shared" si="15"/>
        <v/>
      </c>
      <c r="CK83" s="222" t="str">
        <f t="shared" si="16"/>
        <v/>
      </c>
      <c r="CL83" s="222" t="str">
        <f t="shared" si="17"/>
        <v/>
      </c>
      <c r="CM83" s="222" t="str">
        <f t="shared" si="18"/>
        <v/>
      </c>
      <c r="CN83" s="222" t="str">
        <f t="shared" si="19"/>
        <v/>
      </c>
      <c r="CO83" s="222" t="str">
        <f t="shared" si="20"/>
        <v/>
      </c>
      <c r="CP83" s="222" t="str">
        <f t="shared" si="21"/>
        <v/>
      </c>
      <c r="CQ83" s="222" t="str">
        <f t="shared" si="22"/>
        <v/>
      </c>
      <c r="CR83" s="222" t="str">
        <f t="shared" si="23"/>
        <v/>
      </c>
      <c r="CS83" s="222" t="str">
        <f t="shared" si="24"/>
        <v/>
      </c>
      <c r="CT83" s="222" t="str">
        <f t="shared" si="25"/>
        <v/>
      </c>
      <c r="CV83" s="241" t="s">
        <v>26</v>
      </c>
      <c r="CW83" s="241">
        <f t="shared" si="2"/>
        <v>0</v>
      </c>
      <c r="CX83" s="21">
        <f t="shared" si="26"/>
        <v>0</v>
      </c>
      <c r="CY83" s="21">
        <f t="shared" si="3"/>
        <v>0</v>
      </c>
      <c r="CZ83" s="21">
        <f t="shared" si="4"/>
        <v>0</v>
      </c>
      <c r="DA83" s="21">
        <f t="shared" si="4"/>
        <v>0</v>
      </c>
      <c r="DB83" s="21">
        <f t="shared" si="4"/>
        <v>0</v>
      </c>
      <c r="DC83" s="21">
        <f t="shared" si="4"/>
        <v>0</v>
      </c>
      <c r="DD83" s="21">
        <f t="shared" si="4"/>
        <v>0</v>
      </c>
      <c r="DE83" s="21">
        <f t="shared" si="4"/>
        <v>0</v>
      </c>
      <c r="DF83" s="21">
        <f t="shared" si="4"/>
        <v>0</v>
      </c>
      <c r="DG83" s="222"/>
      <c r="DH83" s="222"/>
      <c r="DI83" s="222"/>
      <c r="DT83" s="220"/>
      <c r="DU83" s="220"/>
      <c r="DV83" s="220"/>
      <c r="DW83" s="220"/>
      <c r="DX83" s="220"/>
    </row>
    <row r="84" spans="6:128" ht="19.5" customHeight="1">
      <c r="F84" s="401">
        <v>13</v>
      </c>
      <c r="G84" s="401"/>
      <c r="H84" s="402"/>
      <c r="I84" s="403"/>
      <c r="J84" s="403"/>
      <c r="K84" s="403"/>
      <c r="L84" s="404"/>
      <c r="M84" s="402"/>
      <c r="N84" s="403"/>
      <c r="O84" s="403"/>
      <c r="P84" s="403"/>
      <c r="Q84" s="404"/>
      <c r="R84" s="406"/>
      <c r="S84" s="406"/>
      <c r="T84" s="406"/>
      <c r="U84" s="406"/>
      <c r="V84" s="407"/>
      <c r="W84" s="407"/>
      <c r="X84" s="407"/>
      <c r="Y84" s="407"/>
      <c r="Z84" s="407"/>
      <c r="AA84" s="407"/>
      <c r="AB84" s="407"/>
      <c r="AC84" s="407"/>
      <c r="AD84" s="408" t="str">
        <f t="shared" si="5"/>
        <v/>
      </c>
      <c r="AE84" s="408"/>
      <c r="AF84" s="408"/>
      <c r="AG84" s="419"/>
      <c r="AH84" s="419"/>
      <c r="AI84" s="419"/>
      <c r="AJ84" s="419"/>
      <c r="AK84" s="419"/>
      <c r="AL84" s="430"/>
      <c r="AM84" s="431"/>
      <c r="AN84" s="432"/>
      <c r="AO84" s="420" t="str">
        <f t="shared" si="6"/>
        <v/>
      </c>
      <c r="AP84" s="420"/>
      <c r="AQ84" s="420"/>
      <c r="AR84" s="420" t="str">
        <f t="shared" si="7"/>
        <v/>
      </c>
      <c r="AS84" s="420"/>
      <c r="AT84" s="420"/>
      <c r="AU84" s="420" t="str">
        <f t="shared" si="8"/>
        <v/>
      </c>
      <c r="AV84" s="420"/>
      <c r="AW84" s="420"/>
      <c r="AX84" s="420" t="str">
        <f t="shared" si="9"/>
        <v/>
      </c>
      <c r="AY84" s="420"/>
      <c r="AZ84" s="420"/>
      <c r="BA84" s="420" t="str">
        <f t="shared" si="10"/>
        <v/>
      </c>
      <c r="BB84" s="420"/>
      <c r="BC84" s="420"/>
      <c r="BD84" s="427"/>
      <c r="BE84" s="428"/>
      <c r="BF84" s="428"/>
      <c r="BG84" s="429"/>
      <c r="CE84" s="222">
        <v>13</v>
      </c>
      <c r="CF84" s="227" t="str">
        <f t="shared" si="11"/>
        <v/>
      </c>
      <c r="CG84" s="222" t="str">
        <f t="shared" si="12"/>
        <v/>
      </c>
      <c r="CH84" s="227" t="str">
        <f t="shared" si="13"/>
        <v/>
      </c>
      <c r="CI84" s="230" t="str">
        <f t="shared" si="14"/>
        <v/>
      </c>
      <c r="CJ84" s="222" t="str">
        <f t="shared" si="15"/>
        <v/>
      </c>
      <c r="CK84" s="222" t="str">
        <f t="shared" si="16"/>
        <v/>
      </c>
      <c r="CL84" s="222" t="str">
        <f t="shared" si="17"/>
        <v/>
      </c>
      <c r="CM84" s="222" t="str">
        <f t="shared" si="18"/>
        <v/>
      </c>
      <c r="CN84" s="222" t="str">
        <f t="shared" si="19"/>
        <v/>
      </c>
      <c r="CO84" s="222" t="str">
        <f t="shared" si="20"/>
        <v/>
      </c>
      <c r="CP84" s="222" t="str">
        <f t="shared" si="21"/>
        <v/>
      </c>
      <c r="CQ84" s="222" t="str">
        <f t="shared" si="22"/>
        <v/>
      </c>
      <c r="CR84" s="222" t="str">
        <f t="shared" si="23"/>
        <v/>
      </c>
      <c r="CS84" s="222" t="str">
        <f t="shared" si="24"/>
        <v/>
      </c>
      <c r="CT84" s="222" t="str">
        <f t="shared" si="25"/>
        <v/>
      </c>
      <c r="CV84" s="241" t="s">
        <v>27</v>
      </c>
      <c r="CW84" s="241">
        <f t="shared" si="2"/>
        <v>0</v>
      </c>
      <c r="CX84" s="21">
        <f t="shared" si="26"/>
        <v>0</v>
      </c>
      <c r="CY84" s="21">
        <f t="shared" si="3"/>
        <v>0</v>
      </c>
      <c r="CZ84" s="21">
        <f t="shared" si="4"/>
        <v>0</v>
      </c>
      <c r="DA84" s="21">
        <f t="shared" si="4"/>
        <v>0</v>
      </c>
      <c r="DB84" s="21">
        <f t="shared" si="4"/>
        <v>0</v>
      </c>
      <c r="DC84" s="21">
        <f t="shared" si="4"/>
        <v>0</v>
      </c>
      <c r="DD84" s="21">
        <f t="shared" si="4"/>
        <v>0</v>
      </c>
      <c r="DE84" s="21">
        <f t="shared" si="4"/>
        <v>0</v>
      </c>
      <c r="DF84" s="21">
        <f t="shared" si="4"/>
        <v>0</v>
      </c>
      <c r="DG84" s="222"/>
      <c r="DH84" s="222"/>
      <c r="DI84" s="222"/>
      <c r="DT84" s="220"/>
      <c r="DU84" s="220"/>
      <c r="DV84" s="220"/>
      <c r="DW84" s="220"/>
      <c r="DX84" s="220"/>
    </row>
    <row r="85" spans="6:128" ht="19.5" customHeight="1">
      <c r="F85" s="401">
        <v>14</v>
      </c>
      <c r="G85" s="401"/>
      <c r="H85" s="402"/>
      <c r="I85" s="403"/>
      <c r="J85" s="403"/>
      <c r="K85" s="403"/>
      <c r="L85" s="404"/>
      <c r="M85" s="402"/>
      <c r="N85" s="403"/>
      <c r="O85" s="403"/>
      <c r="P85" s="403"/>
      <c r="Q85" s="404"/>
      <c r="R85" s="406"/>
      <c r="S85" s="406"/>
      <c r="T85" s="406"/>
      <c r="U85" s="406"/>
      <c r="V85" s="407"/>
      <c r="W85" s="407"/>
      <c r="X85" s="407"/>
      <c r="Y85" s="407"/>
      <c r="Z85" s="407"/>
      <c r="AA85" s="407"/>
      <c r="AB85" s="407"/>
      <c r="AC85" s="407"/>
      <c r="AD85" s="408" t="str">
        <f t="shared" si="5"/>
        <v/>
      </c>
      <c r="AE85" s="408"/>
      <c r="AF85" s="408"/>
      <c r="AG85" s="419"/>
      <c r="AH85" s="419"/>
      <c r="AI85" s="419"/>
      <c r="AJ85" s="419"/>
      <c r="AK85" s="419"/>
      <c r="AL85" s="430"/>
      <c r="AM85" s="431"/>
      <c r="AN85" s="432"/>
      <c r="AO85" s="420" t="str">
        <f t="shared" si="6"/>
        <v/>
      </c>
      <c r="AP85" s="420"/>
      <c r="AQ85" s="420"/>
      <c r="AR85" s="420" t="str">
        <f t="shared" si="7"/>
        <v/>
      </c>
      <c r="AS85" s="420"/>
      <c r="AT85" s="420"/>
      <c r="AU85" s="420" t="str">
        <f t="shared" si="8"/>
        <v/>
      </c>
      <c r="AV85" s="420"/>
      <c r="AW85" s="420"/>
      <c r="AX85" s="420" t="str">
        <f t="shared" si="9"/>
        <v/>
      </c>
      <c r="AY85" s="420"/>
      <c r="AZ85" s="420"/>
      <c r="BA85" s="420" t="str">
        <f t="shared" si="10"/>
        <v/>
      </c>
      <c r="BB85" s="420"/>
      <c r="BC85" s="420"/>
      <c r="BD85" s="427"/>
      <c r="BE85" s="428"/>
      <c r="BF85" s="428"/>
      <c r="BG85" s="429"/>
      <c r="CE85" s="222">
        <v>14</v>
      </c>
      <c r="CF85" s="227" t="str">
        <f t="shared" si="11"/>
        <v/>
      </c>
      <c r="CG85" s="222" t="str">
        <f t="shared" si="12"/>
        <v/>
      </c>
      <c r="CH85" s="227" t="str">
        <f t="shared" si="13"/>
        <v/>
      </c>
      <c r="CI85" s="230" t="str">
        <f t="shared" si="14"/>
        <v/>
      </c>
      <c r="CJ85" s="222" t="str">
        <f t="shared" si="15"/>
        <v/>
      </c>
      <c r="CK85" s="222" t="str">
        <f t="shared" si="16"/>
        <v/>
      </c>
      <c r="CL85" s="222" t="str">
        <f t="shared" si="17"/>
        <v/>
      </c>
      <c r="CM85" s="222" t="str">
        <f t="shared" si="18"/>
        <v/>
      </c>
      <c r="CN85" s="222" t="str">
        <f t="shared" si="19"/>
        <v/>
      </c>
      <c r="CO85" s="222" t="str">
        <f t="shared" si="20"/>
        <v/>
      </c>
      <c r="CP85" s="222" t="str">
        <f t="shared" si="21"/>
        <v/>
      </c>
      <c r="CQ85" s="222" t="str">
        <f t="shared" si="22"/>
        <v/>
      </c>
      <c r="CR85" s="222" t="str">
        <f t="shared" si="23"/>
        <v/>
      </c>
      <c r="CS85" s="222" t="str">
        <f t="shared" si="24"/>
        <v/>
      </c>
      <c r="CT85" s="222" t="str">
        <f t="shared" si="25"/>
        <v/>
      </c>
      <c r="CV85" s="241" t="s">
        <v>28</v>
      </c>
      <c r="CW85" s="241">
        <f t="shared" si="2"/>
        <v>0</v>
      </c>
      <c r="CX85" s="21">
        <f t="shared" si="26"/>
        <v>0</v>
      </c>
      <c r="CY85" s="21">
        <f t="shared" si="3"/>
        <v>0</v>
      </c>
      <c r="CZ85" s="21">
        <f t="shared" si="4"/>
        <v>0</v>
      </c>
      <c r="DA85" s="21">
        <f t="shared" si="4"/>
        <v>0</v>
      </c>
      <c r="DB85" s="21">
        <f t="shared" si="4"/>
        <v>0</v>
      </c>
      <c r="DC85" s="21">
        <f t="shared" si="4"/>
        <v>0</v>
      </c>
      <c r="DD85" s="21">
        <f t="shared" si="4"/>
        <v>0</v>
      </c>
      <c r="DE85" s="21">
        <f t="shared" si="4"/>
        <v>0</v>
      </c>
      <c r="DF85" s="21">
        <f t="shared" si="4"/>
        <v>0</v>
      </c>
      <c r="DG85" s="222"/>
      <c r="DH85" s="222"/>
      <c r="DI85" s="222"/>
      <c r="DT85" s="220"/>
      <c r="DU85" s="220"/>
      <c r="DV85" s="220"/>
      <c r="DW85" s="220"/>
      <c r="DX85" s="220"/>
    </row>
    <row r="86" spans="6:128" ht="19.5" customHeight="1">
      <c r="F86" s="401">
        <v>15</v>
      </c>
      <c r="G86" s="401"/>
      <c r="H86" s="402"/>
      <c r="I86" s="403"/>
      <c r="J86" s="403"/>
      <c r="K86" s="403"/>
      <c r="L86" s="404"/>
      <c r="M86" s="402"/>
      <c r="N86" s="403"/>
      <c r="O86" s="403"/>
      <c r="P86" s="403"/>
      <c r="Q86" s="404"/>
      <c r="R86" s="406"/>
      <c r="S86" s="406"/>
      <c r="T86" s="406"/>
      <c r="U86" s="406"/>
      <c r="V86" s="407"/>
      <c r="W86" s="407"/>
      <c r="X86" s="407"/>
      <c r="Y86" s="407"/>
      <c r="Z86" s="407"/>
      <c r="AA86" s="407"/>
      <c r="AB86" s="407"/>
      <c r="AC86" s="407"/>
      <c r="AD86" s="408" t="str">
        <f t="shared" si="5"/>
        <v/>
      </c>
      <c r="AE86" s="408"/>
      <c r="AF86" s="408"/>
      <c r="AG86" s="419"/>
      <c r="AH86" s="419"/>
      <c r="AI86" s="419"/>
      <c r="AJ86" s="419"/>
      <c r="AK86" s="419"/>
      <c r="AL86" s="430"/>
      <c r="AM86" s="431"/>
      <c r="AN86" s="432"/>
      <c r="AO86" s="420" t="str">
        <f t="shared" si="6"/>
        <v/>
      </c>
      <c r="AP86" s="420"/>
      <c r="AQ86" s="420"/>
      <c r="AR86" s="420" t="str">
        <f t="shared" si="7"/>
        <v/>
      </c>
      <c r="AS86" s="420"/>
      <c r="AT86" s="420"/>
      <c r="AU86" s="420" t="str">
        <f t="shared" si="8"/>
        <v/>
      </c>
      <c r="AV86" s="420"/>
      <c r="AW86" s="420"/>
      <c r="AX86" s="420" t="str">
        <f t="shared" si="9"/>
        <v/>
      </c>
      <c r="AY86" s="420"/>
      <c r="AZ86" s="420"/>
      <c r="BA86" s="420" t="str">
        <f t="shared" si="10"/>
        <v/>
      </c>
      <c r="BB86" s="420"/>
      <c r="BC86" s="420"/>
      <c r="BD86" s="427"/>
      <c r="BE86" s="428"/>
      <c r="BF86" s="428"/>
      <c r="BG86" s="429"/>
      <c r="BK86" s="22"/>
      <c r="BL86" s="22"/>
      <c r="BM86" s="22"/>
      <c r="BN86" s="22"/>
      <c r="BO86" s="22"/>
      <c r="BP86" s="22"/>
      <c r="BQ86" s="22"/>
      <c r="BR86" s="22"/>
      <c r="BS86" s="22"/>
      <c r="BT86" s="22"/>
      <c r="BU86" s="22"/>
      <c r="BV86" s="22"/>
      <c r="BW86" s="22"/>
      <c r="BX86" s="22"/>
      <c r="BY86" s="22"/>
      <c r="BZ86" s="22"/>
      <c r="CA86" s="22"/>
      <c r="CB86" s="22"/>
      <c r="CE86" s="222">
        <v>15</v>
      </c>
      <c r="CF86" s="227" t="str">
        <f t="shared" si="11"/>
        <v/>
      </c>
      <c r="CG86" s="222" t="str">
        <f t="shared" si="12"/>
        <v/>
      </c>
      <c r="CH86" s="227" t="str">
        <f t="shared" si="13"/>
        <v/>
      </c>
      <c r="CI86" s="230" t="str">
        <f t="shared" si="14"/>
        <v/>
      </c>
      <c r="CJ86" s="222" t="str">
        <f t="shared" si="15"/>
        <v/>
      </c>
      <c r="CK86" s="222" t="str">
        <f t="shared" si="16"/>
        <v/>
      </c>
      <c r="CL86" s="222" t="str">
        <f t="shared" si="17"/>
        <v/>
      </c>
      <c r="CM86" s="222" t="str">
        <f t="shared" si="18"/>
        <v/>
      </c>
      <c r="CN86" s="222" t="str">
        <f t="shared" si="19"/>
        <v/>
      </c>
      <c r="CO86" s="222" t="str">
        <f t="shared" si="20"/>
        <v/>
      </c>
      <c r="CP86" s="222" t="str">
        <f t="shared" si="21"/>
        <v/>
      </c>
      <c r="CQ86" s="222" t="str">
        <f t="shared" si="22"/>
        <v/>
      </c>
      <c r="CR86" s="222" t="str">
        <f t="shared" si="23"/>
        <v/>
      </c>
      <c r="CS86" s="222" t="str">
        <f t="shared" si="24"/>
        <v/>
      </c>
      <c r="CT86" s="222" t="str">
        <f t="shared" si="25"/>
        <v/>
      </c>
      <c r="CV86" s="241" t="s">
        <v>29</v>
      </c>
      <c r="CW86" s="241">
        <f t="shared" si="2"/>
        <v>0</v>
      </c>
      <c r="CX86" s="21">
        <f t="shared" si="26"/>
        <v>0</v>
      </c>
      <c r="CY86" s="21">
        <f t="shared" si="3"/>
        <v>0</v>
      </c>
      <c r="CZ86" s="21">
        <f t="shared" si="4"/>
        <v>0</v>
      </c>
      <c r="DA86" s="21">
        <f t="shared" si="4"/>
        <v>0</v>
      </c>
      <c r="DB86" s="21">
        <f t="shared" si="4"/>
        <v>0</v>
      </c>
      <c r="DC86" s="21">
        <f t="shared" si="4"/>
        <v>0</v>
      </c>
      <c r="DD86" s="21">
        <f t="shared" si="4"/>
        <v>0</v>
      </c>
      <c r="DE86" s="21">
        <f t="shared" si="4"/>
        <v>0</v>
      </c>
      <c r="DF86" s="21">
        <f t="shared" si="4"/>
        <v>0</v>
      </c>
      <c r="DG86" s="222"/>
      <c r="DH86" s="222"/>
      <c r="DI86" s="222"/>
      <c r="DT86" s="220"/>
      <c r="DU86" s="220"/>
      <c r="DV86" s="220"/>
      <c r="DW86" s="220"/>
      <c r="DX86" s="220"/>
    </row>
    <row r="87" spans="6:128" ht="19.5" customHeight="1">
      <c r="F87" s="401">
        <v>16</v>
      </c>
      <c r="G87" s="401"/>
      <c r="H87" s="402"/>
      <c r="I87" s="403"/>
      <c r="J87" s="403"/>
      <c r="K87" s="403"/>
      <c r="L87" s="404"/>
      <c r="M87" s="402"/>
      <c r="N87" s="403"/>
      <c r="O87" s="403"/>
      <c r="P87" s="403"/>
      <c r="Q87" s="404"/>
      <c r="R87" s="406"/>
      <c r="S87" s="406"/>
      <c r="T87" s="406"/>
      <c r="U87" s="406"/>
      <c r="V87" s="407"/>
      <c r="W87" s="407"/>
      <c r="X87" s="407"/>
      <c r="Y87" s="407"/>
      <c r="Z87" s="407"/>
      <c r="AA87" s="407"/>
      <c r="AB87" s="407"/>
      <c r="AC87" s="407"/>
      <c r="AD87" s="408" t="str">
        <f t="shared" si="5"/>
        <v/>
      </c>
      <c r="AE87" s="408"/>
      <c r="AF87" s="408"/>
      <c r="AG87" s="419"/>
      <c r="AH87" s="419"/>
      <c r="AI87" s="419"/>
      <c r="AJ87" s="419"/>
      <c r="AK87" s="419"/>
      <c r="AL87" s="430"/>
      <c r="AM87" s="431"/>
      <c r="AN87" s="432"/>
      <c r="AO87" s="420" t="str">
        <f t="shared" si="6"/>
        <v/>
      </c>
      <c r="AP87" s="420"/>
      <c r="AQ87" s="420"/>
      <c r="AR87" s="420" t="str">
        <f t="shared" si="7"/>
        <v/>
      </c>
      <c r="AS87" s="420"/>
      <c r="AT87" s="420"/>
      <c r="AU87" s="420" t="str">
        <f t="shared" si="8"/>
        <v/>
      </c>
      <c r="AV87" s="420"/>
      <c r="AW87" s="420"/>
      <c r="AX87" s="420" t="str">
        <f t="shared" si="9"/>
        <v/>
      </c>
      <c r="AY87" s="420"/>
      <c r="AZ87" s="420"/>
      <c r="BA87" s="420" t="str">
        <f t="shared" si="10"/>
        <v/>
      </c>
      <c r="BB87" s="420"/>
      <c r="BC87" s="420"/>
      <c r="BD87" s="427"/>
      <c r="BE87" s="428"/>
      <c r="BF87" s="428"/>
      <c r="BG87" s="429"/>
      <c r="BK87" s="22"/>
      <c r="BL87" s="22"/>
      <c r="BM87" s="22"/>
      <c r="BN87" s="22"/>
      <c r="BO87" s="22"/>
      <c r="BP87" s="22"/>
      <c r="BQ87" s="22"/>
      <c r="BR87" s="22"/>
      <c r="BS87" s="22"/>
      <c r="BT87" s="22"/>
      <c r="BU87" s="22"/>
      <c r="BV87" s="22"/>
      <c r="BW87" s="22"/>
      <c r="BX87" s="22"/>
      <c r="BY87" s="22"/>
      <c r="BZ87" s="22"/>
      <c r="CA87" s="22"/>
      <c r="CB87" s="22"/>
      <c r="CE87" s="222">
        <v>16</v>
      </c>
      <c r="CF87" s="227" t="str">
        <f t="shared" si="11"/>
        <v/>
      </c>
      <c r="CG87" s="222" t="str">
        <f t="shared" si="12"/>
        <v/>
      </c>
      <c r="CH87" s="227" t="str">
        <f t="shared" si="13"/>
        <v/>
      </c>
      <c r="CI87" s="230" t="str">
        <f t="shared" si="14"/>
        <v/>
      </c>
      <c r="CJ87" s="222" t="str">
        <f t="shared" si="15"/>
        <v/>
      </c>
      <c r="CK87" s="222" t="str">
        <f t="shared" si="16"/>
        <v/>
      </c>
      <c r="CL87" s="222" t="str">
        <f t="shared" si="17"/>
        <v/>
      </c>
      <c r="CM87" s="222" t="str">
        <f t="shared" si="18"/>
        <v/>
      </c>
      <c r="CN87" s="222" t="str">
        <f t="shared" si="19"/>
        <v/>
      </c>
      <c r="CO87" s="222" t="str">
        <f t="shared" si="20"/>
        <v/>
      </c>
      <c r="CP87" s="222" t="str">
        <f t="shared" si="21"/>
        <v/>
      </c>
      <c r="CQ87" s="222" t="str">
        <f t="shared" si="22"/>
        <v/>
      </c>
      <c r="CR87" s="222" t="str">
        <f t="shared" si="23"/>
        <v/>
      </c>
      <c r="CS87" s="222" t="str">
        <f t="shared" si="24"/>
        <v/>
      </c>
      <c r="CT87" s="222" t="str">
        <f t="shared" si="25"/>
        <v/>
      </c>
      <c r="CV87" s="241" t="s">
        <v>31</v>
      </c>
      <c r="CW87" s="241">
        <f t="shared" si="2"/>
        <v>0</v>
      </c>
      <c r="CX87" s="21">
        <f t="shared" si="26"/>
        <v>0</v>
      </c>
      <c r="CY87" s="21">
        <f t="shared" si="3"/>
        <v>0</v>
      </c>
      <c r="CZ87" s="21">
        <f t="shared" si="4"/>
        <v>0</v>
      </c>
      <c r="DA87" s="21">
        <f t="shared" si="4"/>
        <v>0</v>
      </c>
      <c r="DB87" s="21">
        <f t="shared" si="4"/>
        <v>0</v>
      </c>
      <c r="DC87" s="21">
        <f t="shared" si="4"/>
        <v>0</v>
      </c>
      <c r="DD87" s="21">
        <f t="shared" si="4"/>
        <v>0</v>
      </c>
      <c r="DE87" s="21">
        <f t="shared" si="4"/>
        <v>0</v>
      </c>
      <c r="DF87" s="21">
        <f t="shared" si="4"/>
        <v>0</v>
      </c>
      <c r="DG87" s="222"/>
      <c r="DH87" s="222"/>
      <c r="DI87" s="222"/>
      <c r="DT87" s="220"/>
      <c r="DU87" s="220"/>
      <c r="DV87" s="220"/>
      <c r="DW87" s="220"/>
      <c r="DX87" s="220"/>
    </row>
    <row r="88" spans="6:128" ht="19.5" customHeight="1">
      <c r="F88" s="401">
        <v>17</v>
      </c>
      <c r="G88" s="401"/>
      <c r="H88" s="402"/>
      <c r="I88" s="403"/>
      <c r="J88" s="403"/>
      <c r="K88" s="403"/>
      <c r="L88" s="404"/>
      <c r="M88" s="402"/>
      <c r="N88" s="403"/>
      <c r="O88" s="403"/>
      <c r="P88" s="403"/>
      <c r="Q88" s="404"/>
      <c r="R88" s="406"/>
      <c r="S88" s="406"/>
      <c r="T88" s="406"/>
      <c r="U88" s="406"/>
      <c r="V88" s="407"/>
      <c r="W88" s="407"/>
      <c r="X88" s="407"/>
      <c r="Y88" s="407"/>
      <c r="Z88" s="407"/>
      <c r="AA88" s="407"/>
      <c r="AB88" s="407"/>
      <c r="AC88" s="407"/>
      <c r="AD88" s="408" t="str">
        <f t="shared" si="5"/>
        <v/>
      </c>
      <c r="AE88" s="408"/>
      <c r="AF88" s="408"/>
      <c r="AG88" s="419"/>
      <c r="AH88" s="419"/>
      <c r="AI88" s="419"/>
      <c r="AJ88" s="419"/>
      <c r="AK88" s="419"/>
      <c r="AL88" s="430"/>
      <c r="AM88" s="431"/>
      <c r="AN88" s="432"/>
      <c r="AO88" s="420" t="str">
        <f t="shared" si="6"/>
        <v/>
      </c>
      <c r="AP88" s="420"/>
      <c r="AQ88" s="420"/>
      <c r="AR88" s="420" t="str">
        <f t="shared" si="7"/>
        <v/>
      </c>
      <c r="AS88" s="420"/>
      <c r="AT88" s="420"/>
      <c r="AU88" s="420" t="str">
        <f t="shared" si="8"/>
        <v/>
      </c>
      <c r="AV88" s="420"/>
      <c r="AW88" s="420"/>
      <c r="AX88" s="420" t="str">
        <f t="shared" si="9"/>
        <v/>
      </c>
      <c r="AY88" s="420"/>
      <c r="AZ88" s="420"/>
      <c r="BA88" s="420" t="str">
        <f t="shared" si="10"/>
        <v/>
      </c>
      <c r="BB88" s="420"/>
      <c r="BC88" s="420"/>
      <c r="BD88" s="427"/>
      <c r="BE88" s="428"/>
      <c r="BF88" s="428"/>
      <c r="BG88" s="429"/>
      <c r="BK88" s="22"/>
      <c r="BL88" s="22"/>
      <c r="BM88" s="22"/>
      <c r="BN88" s="22"/>
      <c r="BO88" s="22"/>
      <c r="BP88" s="22"/>
      <c r="BQ88" s="22"/>
      <c r="BR88" s="22"/>
      <c r="BS88" s="22"/>
      <c r="BT88" s="22"/>
      <c r="BU88" s="22"/>
      <c r="BV88" s="22"/>
      <c r="BW88" s="22"/>
      <c r="BX88" s="22"/>
      <c r="BY88" s="22"/>
      <c r="BZ88" s="22"/>
      <c r="CA88" s="22"/>
      <c r="CB88" s="22"/>
      <c r="CE88" s="222">
        <v>17</v>
      </c>
      <c r="CF88" s="227" t="str">
        <f t="shared" si="11"/>
        <v/>
      </c>
      <c r="CG88" s="222" t="str">
        <f t="shared" si="12"/>
        <v/>
      </c>
      <c r="CH88" s="227" t="str">
        <f t="shared" si="13"/>
        <v/>
      </c>
      <c r="CI88" s="230" t="str">
        <f t="shared" si="14"/>
        <v/>
      </c>
      <c r="CJ88" s="222" t="str">
        <f t="shared" si="15"/>
        <v/>
      </c>
      <c r="CK88" s="222" t="str">
        <f t="shared" si="16"/>
        <v/>
      </c>
      <c r="CL88" s="222" t="str">
        <f t="shared" si="17"/>
        <v/>
      </c>
      <c r="CM88" s="222" t="str">
        <f t="shared" si="18"/>
        <v/>
      </c>
      <c r="CN88" s="222" t="str">
        <f t="shared" si="19"/>
        <v/>
      </c>
      <c r="CO88" s="222" t="str">
        <f t="shared" si="20"/>
        <v/>
      </c>
      <c r="CP88" s="222" t="str">
        <f t="shared" si="21"/>
        <v/>
      </c>
      <c r="CQ88" s="222" t="str">
        <f t="shared" si="22"/>
        <v/>
      </c>
      <c r="CR88" s="222" t="str">
        <f t="shared" si="23"/>
        <v/>
      </c>
      <c r="CS88" s="222" t="str">
        <f t="shared" si="24"/>
        <v/>
      </c>
      <c r="CT88" s="222" t="str">
        <f t="shared" si="25"/>
        <v/>
      </c>
      <c r="CV88" s="241" t="s">
        <v>32</v>
      </c>
      <c r="CW88" s="241">
        <f t="shared" si="2"/>
        <v>0</v>
      </c>
      <c r="CX88" s="21">
        <f t="shared" si="26"/>
        <v>0</v>
      </c>
      <c r="CY88" s="21">
        <f t="shared" si="3"/>
        <v>0</v>
      </c>
      <c r="CZ88" s="21">
        <f t="shared" si="4"/>
        <v>0</v>
      </c>
      <c r="DA88" s="21">
        <f t="shared" si="4"/>
        <v>0</v>
      </c>
      <c r="DB88" s="21">
        <f t="shared" si="4"/>
        <v>0</v>
      </c>
      <c r="DC88" s="21">
        <f t="shared" si="4"/>
        <v>0</v>
      </c>
      <c r="DD88" s="21">
        <f t="shared" si="4"/>
        <v>0</v>
      </c>
      <c r="DE88" s="21">
        <f t="shared" si="4"/>
        <v>0</v>
      </c>
      <c r="DF88" s="21">
        <f t="shared" si="4"/>
        <v>0</v>
      </c>
      <c r="DG88" s="222"/>
      <c r="DH88" s="222"/>
      <c r="DI88" s="222"/>
      <c r="DT88" s="220"/>
      <c r="DU88" s="220"/>
      <c r="DV88" s="220"/>
      <c r="DW88" s="220"/>
      <c r="DX88" s="220"/>
    </row>
    <row r="89" spans="6:128" ht="19.5" customHeight="1">
      <c r="F89" s="401">
        <v>18</v>
      </c>
      <c r="G89" s="401"/>
      <c r="H89" s="402"/>
      <c r="I89" s="403"/>
      <c r="J89" s="403"/>
      <c r="K89" s="403"/>
      <c r="L89" s="404"/>
      <c r="M89" s="402"/>
      <c r="N89" s="403"/>
      <c r="O89" s="403"/>
      <c r="P89" s="403"/>
      <c r="Q89" s="404"/>
      <c r="R89" s="406"/>
      <c r="S89" s="406"/>
      <c r="T89" s="406"/>
      <c r="U89" s="406"/>
      <c r="V89" s="407"/>
      <c r="W89" s="407"/>
      <c r="X89" s="407"/>
      <c r="Y89" s="407"/>
      <c r="Z89" s="407"/>
      <c r="AA89" s="407"/>
      <c r="AB89" s="407"/>
      <c r="AC89" s="407"/>
      <c r="AD89" s="408" t="str">
        <f t="shared" si="5"/>
        <v/>
      </c>
      <c r="AE89" s="408"/>
      <c r="AF89" s="408"/>
      <c r="AG89" s="419"/>
      <c r="AH89" s="419"/>
      <c r="AI89" s="419"/>
      <c r="AJ89" s="419"/>
      <c r="AK89" s="419"/>
      <c r="AL89" s="430"/>
      <c r="AM89" s="431"/>
      <c r="AN89" s="432"/>
      <c r="AO89" s="420" t="str">
        <f t="shared" si="6"/>
        <v/>
      </c>
      <c r="AP89" s="420"/>
      <c r="AQ89" s="420"/>
      <c r="AR89" s="420" t="str">
        <f t="shared" si="7"/>
        <v/>
      </c>
      <c r="AS89" s="420"/>
      <c r="AT89" s="420"/>
      <c r="AU89" s="420" t="str">
        <f t="shared" si="8"/>
        <v/>
      </c>
      <c r="AV89" s="420"/>
      <c r="AW89" s="420"/>
      <c r="AX89" s="420" t="str">
        <f t="shared" si="9"/>
        <v/>
      </c>
      <c r="AY89" s="420"/>
      <c r="AZ89" s="420"/>
      <c r="BA89" s="420" t="str">
        <f t="shared" si="10"/>
        <v/>
      </c>
      <c r="BB89" s="420"/>
      <c r="BC89" s="420"/>
      <c r="BD89" s="427"/>
      <c r="BE89" s="428"/>
      <c r="BF89" s="428"/>
      <c r="BG89" s="429"/>
      <c r="BK89" s="22"/>
      <c r="BL89" s="22"/>
      <c r="BM89" s="22"/>
      <c r="BN89" s="22"/>
      <c r="BO89" s="22"/>
      <c r="BP89" s="22"/>
      <c r="BQ89" s="22"/>
      <c r="BR89" s="22"/>
      <c r="BS89" s="22"/>
      <c r="BT89" s="22"/>
      <c r="BU89" s="22"/>
      <c r="BV89" s="22"/>
      <c r="BW89" s="22"/>
      <c r="BX89" s="22"/>
      <c r="BY89" s="22"/>
      <c r="BZ89" s="22"/>
      <c r="CA89" s="22"/>
      <c r="CB89" s="22"/>
      <c r="CE89" s="222">
        <v>18</v>
      </c>
      <c r="CF89" s="227" t="str">
        <f t="shared" si="11"/>
        <v/>
      </c>
      <c r="CG89" s="222" t="str">
        <f t="shared" si="12"/>
        <v/>
      </c>
      <c r="CH89" s="227" t="str">
        <f t="shared" si="13"/>
        <v/>
      </c>
      <c r="CI89" s="230" t="str">
        <f t="shared" si="14"/>
        <v/>
      </c>
      <c r="CJ89" s="222" t="str">
        <f t="shared" si="15"/>
        <v/>
      </c>
      <c r="CK89" s="222" t="str">
        <f t="shared" si="16"/>
        <v/>
      </c>
      <c r="CL89" s="222" t="str">
        <f t="shared" si="17"/>
        <v/>
      </c>
      <c r="CM89" s="222" t="str">
        <f t="shared" si="18"/>
        <v/>
      </c>
      <c r="CN89" s="222" t="str">
        <f t="shared" si="19"/>
        <v/>
      </c>
      <c r="CO89" s="222" t="str">
        <f t="shared" si="20"/>
        <v/>
      </c>
      <c r="CP89" s="222" t="str">
        <f t="shared" si="21"/>
        <v/>
      </c>
      <c r="CQ89" s="222" t="str">
        <f t="shared" si="22"/>
        <v/>
      </c>
      <c r="CR89" s="222" t="str">
        <f t="shared" si="23"/>
        <v/>
      </c>
      <c r="CS89" s="222" t="str">
        <f t="shared" si="24"/>
        <v/>
      </c>
      <c r="CT89" s="222" t="str">
        <f t="shared" si="25"/>
        <v/>
      </c>
      <c r="CV89" s="241" t="s">
        <v>34</v>
      </c>
      <c r="CW89" s="241">
        <f t="shared" si="2"/>
        <v>0</v>
      </c>
      <c r="CX89" s="21">
        <f t="shared" si="26"/>
        <v>0</v>
      </c>
      <c r="CY89" s="21">
        <f t="shared" si="3"/>
        <v>0</v>
      </c>
      <c r="CZ89" s="21">
        <f t="shared" si="4"/>
        <v>0</v>
      </c>
      <c r="DA89" s="21">
        <f t="shared" si="4"/>
        <v>0</v>
      </c>
      <c r="DB89" s="21">
        <f t="shared" si="4"/>
        <v>0</v>
      </c>
      <c r="DC89" s="21">
        <f t="shared" si="4"/>
        <v>0</v>
      </c>
      <c r="DD89" s="21">
        <f t="shared" si="4"/>
        <v>0</v>
      </c>
      <c r="DE89" s="21">
        <f t="shared" si="4"/>
        <v>0</v>
      </c>
      <c r="DF89" s="21">
        <f t="shared" si="4"/>
        <v>0</v>
      </c>
      <c r="DG89" s="222"/>
      <c r="DH89" s="222"/>
      <c r="DI89" s="222"/>
      <c r="DT89" s="220"/>
      <c r="DU89" s="220"/>
      <c r="DV89" s="220"/>
      <c r="DW89" s="220"/>
      <c r="DX89" s="220"/>
    </row>
    <row r="90" spans="6:128" ht="19.5" customHeight="1">
      <c r="F90" s="401">
        <v>19</v>
      </c>
      <c r="G90" s="401"/>
      <c r="H90" s="402"/>
      <c r="I90" s="403"/>
      <c r="J90" s="403"/>
      <c r="K90" s="403"/>
      <c r="L90" s="404"/>
      <c r="M90" s="402"/>
      <c r="N90" s="403"/>
      <c r="O90" s="403"/>
      <c r="P90" s="403"/>
      <c r="Q90" s="404"/>
      <c r="R90" s="406"/>
      <c r="S90" s="406"/>
      <c r="T90" s="406"/>
      <c r="U90" s="406"/>
      <c r="V90" s="407"/>
      <c r="W90" s="407"/>
      <c r="X90" s="407"/>
      <c r="Y90" s="407"/>
      <c r="Z90" s="407"/>
      <c r="AA90" s="407"/>
      <c r="AB90" s="407"/>
      <c r="AC90" s="407"/>
      <c r="AD90" s="408" t="str">
        <f t="shared" si="5"/>
        <v/>
      </c>
      <c r="AE90" s="408"/>
      <c r="AF90" s="408"/>
      <c r="AG90" s="419"/>
      <c r="AH90" s="419"/>
      <c r="AI90" s="419"/>
      <c r="AJ90" s="419"/>
      <c r="AK90" s="419"/>
      <c r="AL90" s="430"/>
      <c r="AM90" s="431"/>
      <c r="AN90" s="432"/>
      <c r="AO90" s="420" t="str">
        <f t="shared" si="6"/>
        <v/>
      </c>
      <c r="AP90" s="420"/>
      <c r="AQ90" s="420"/>
      <c r="AR90" s="420" t="str">
        <f t="shared" si="7"/>
        <v/>
      </c>
      <c r="AS90" s="420"/>
      <c r="AT90" s="420"/>
      <c r="AU90" s="420" t="str">
        <f t="shared" si="8"/>
        <v/>
      </c>
      <c r="AV90" s="420"/>
      <c r="AW90" s="420"/>
      <c r="AX90" s="420" t="str">
        <f t="shared" si="9"/>
        <v/>
      </c>
      <c r="AY90" s="420"/>
      <c r="AZ90" s="420"/>
      <c r="BA90" s="420" t="str">
        <f t="shared" si="10"/>
        <v/>
      </c>
      <c r="BB90" s="420"/>
      <c r="BC90" s="420"/>
      <c r="BD90" s="427"/>
      <c r="BE90" s="428"/>
      <c r="BF90" s="428"/>
      <c r="BG90" s="429"/>
      <c r="BK90" s="22"/>
      <c r="BL90" s="22"/>
      <c r="BM90" s="22"/>
      <c r="BN90" s="22"/>
      <c r="BO90" s="22"/>
      <c r="BP90" s="22"/>
      <c r="BQ90" s="22"/>
      <c r="BR90" s="22"/>
      <c r="BS90" s="22"/>
      <c r="BT90" s="22"/>
      <c r="BU90" s="22"/>
      <c r="BV90" s="22"/>
      <c r="BW90" s="22"/>
      <c r="BX90" s="22"/>
      <c r="BY90" s="22"/>
      <c r="BZ90" s="22"/>
      <c r="CA90" s="22"/>
      <c r="CB90" s="22"/>
      <c r="CE90" s="222">
        <v>19</v>
      </c>
      <c r="CF90" s="227" t="str">
        <f t="shared" si="11"/>
        <v/>
      </c>
      <c r="CG90" s="222" t="str">
        <f t="shared" si="12"/>
        <v/>
      </c>
      <c r="CH90" s="227" t="str">
        <f t="shared" si="13"/>
        <v/>
      </c>
      <c r="CI90" s="230" t="str">
        <f t="shared" si="14"/>
        <v/>
      </c>
      <c r="CJ90" s="222" t="str">
        <f t="shared" si="15"/>
        <v/>
      </c>
      <c r="CK90" s="222" t="str">
        <f t="shared" si="16"/>
        <v/>
      </c>
      <c r="CL90" s="222" t="str">
        <f t="shared" si="17"/>
        <v/>
      </c>
      <c r="CM90" s="222" t="str">
        <f t="shared" si="18"/>
        <v/>
      </c>
      <c r="CN90" s="222" t="str">
        <f t="shared" si="19"/>
        <v/>
      </c>
      <c r="CO90" s="222" t="str">
        <f t="shared" si="20"/>
        <v/>
      </c>
      <c r="CP90" s="222" t="str">
        <f t="shared" si="21"/>
        <v/>
      </c>
      <c r="CQ90" s="222" t="str">
        <f t="shared" si="22"/>
        <v/>
      </c>
      <c r="CR90" s="222" t="str">
        <f t="shared" si="23"/>
        <v/>
      </c>
      <c r="CS90" s="222" t="str">
        <f t="shared" si="24"/>
        <v/>
      </c>
      <c r="CT90" s="222" t="str">
        <f t="shared" si="25"/>
        <v/>
      </c>
      <c r="CV90" s="241" t="s">
        <v>36</v>
      </c>
      <c r="CW90" s="241">
        <f t="shared" si="2"/>
        <v>0</v>
      </c>
      <c r="CX90" s="21">
        <f t="shared" si="26"/>
        <v>0</v>
      </c>
      <c r="CY90" s="21">
        <f t="shared" si="3"/>
        <v>0</v>
      </c>
      <c r="CZ90" s="21">
        <f t="shared" si="4"/>
        <v>0</v>
      </c>
      <c r="DA90" s="21">
        <f t="shared" si="4"/>
        <v>0</v>
      </c>
      <c r="DB90" s="21">
        <f t="shared" si="4"/>
        <v>0</v>
      </c>
      <c r="DC90" s="21">
        <f t="shared" si="4"/>
        <v>0</v>
      </c>
      <c r="DD90" s="21">
        <f t="shared" si="4"/>
        <v>0</v>
      </c>
      <c r="DE90" s="21">
        <f t="shared" si="4"/>
        <v>0</v>
      </c>
      <c r="DF90" s="21">
        <f t="shared" si="4"/>
        <v>0</v>
      </c>
      <c r="DG90" s="222"/>
      <c r="DH90" s="222"/>
      <c r="DI90" s="222"/>
      <c r="DT90" s="220"/>
      <c r="DU90" s="220"/>
      <c r="DV90" s="220"/>
      <c r="DW90" s="220"/>
      <c r="DX90" s="220"/>
    </row>
    <row r="91" spans="6:128" ht="19.5" customHeight="1">
      <c r="F91" s="401">
        <v>20</v>
      </c>
      <c r="G91" s="401"/>
      <c r="H91" s="402"/>
      <c r="I91" s="403"/>
      <c r="J91" s="403"/>
      <c r="K91" s="403"/>
      <c r="L91" s="404"/>
      <c r="M91" s="402"/>
      <c r="N91" s="403"/>
      <c r="O91" s="403"/>
      <c r="P91" s="403"/>
      <c r="Q91" s="404"/>
      <c r="R91" s="406"/>
      <c r="S91" s="406"/>
      <c r="T91" s="406"/>
      <c r="U91" s="406"/>
      <c r="V91" s="407"/>
      <c r="W91" s="407"/>
      <c r="X91" s="407"/>
      <c r="Y91" s="407"/>
      <c r="Z91" s="407"/>
      <c r="AA91" s="407"/>
      <c r="AB91" s="407"/>
      <c r="AC91" s="407"/>
      <c r="AD91" s="408" t="str">
        <f t="shared" si="5"/>
        <v/>
      </c>
      <c r="AE91" s="408"/>
      <c r="AF91" s="408"/>
      <c r="AG91" s="419"/>
      <c r="AH91" s="419"/>
      <c r="AI91" s="419"/>
      <c r="AJ91" s="419"/>
      <c r="AK91" s="419"/>
      <c r="AL91" s="430"/>
      <c r="AM91" s="431"/>
      <c r="AN91" s="432"/>
      <c r="AO91" s="420" t="str">
        <f t="shared" si="6"/>
        <v/>
      </c>
      <c r="AP91" s="420"/>
      <c r="AQ91" s="420"/>
      <c r="AR91" s="420" t="str">
        <f t="shared" si="7"/>
        <v/>
      </c>
      <c r="AS91" s="420"/>
      <c r="AT91" s="420"/>
      <c r="AU91" s="420" t="str">
        <f t="shared" si="8"/>
        <v/>
      </c>
      <c r="AV91" s="420"/>
      <c r="AW91" s="420"/>
      <c r="AX91" s="420" t="str">
        <f t="shared" si="9"/>
        <v/>
      </c>
      <c r="AY91" s="420"/>
      <c r="AZ91" s="420"/>
      <c r="BA91" s="420" t="str">
        <f t="shared" si="10"/>
        <v/>
      </c>
      <c r="BB91" s="420"/>
      <c r="BC91" s="420"/>
      <c r="BD91" s="427"/>
      <c r="BE91" s="428"/>
      <c r="BF91" s="428"/>
      <c r="BG91" s="429"/>
      <c r="BK91" s="22"/>
      <c r="BL91" s="22"/>
      <c r="BM91" s="22"/>
      <c r="BN91" s="22"/>
      <c r="BO91" s="22"/>
      <c r="BP91" s="22"/>
      <c r="BQ91" s="22"/>
      <c r="BR91" s="22"/>
      <c r="BS91" s="22"/>
      <c r="BT91" s="22"/>
      <c r="BU91" s="22"/>
      <c r="BV91" s="22"/>
      <c r="BW91" s="22"/>
      <c r="BX91" s="22"/>
      <c r="BY91" s="22"/>
      <c r="BZ91" s="22"/>
      <c r="CA91" s="22"/>
      <c r="CB91" s="22"/>
      <c r="CE91" s="222">
        <v>20</v>
      </c>
      <c r="CF91" s="227" t="str">
        <f t="shared" si="11"/>
        <v/>
      </c>
      <c r="CG91" s="222" t="str">
        <f t="shared" si="12"/>
        <v/>
      </c>
      <c r="CH91" s="227" t="str">
        <f t="shared" si="13"/>
        <v/>
      </c>
      <c r="CI91" s="230" t="str">
        <f t="shared" si="14"/>
        <v/>
      </c>
      <c r="CJ91" s="222" t="str">
        <f t="shared" si="15"/>
        <v/>
      </c>
      <c r="CK91" s="222" t="str">
        <f t="shared" si="16"/>
        <v/>
      </c>
      <c r="CL91" s="222" t="str">
        <f t="shared" si="17"/>
        <v/>
      </c>
      <c r="CM91" s="222" t="str">
        <f t="shared" si="18"/>
        <v/>
      </c>
      <c r="CN91" s="222" t="str">
        <f t="shared" si="19"/>
        <v/>
      </c>
      <c r="CO91" s="222" t="str">
        <f t="shared" si="20"/>
        <v/>
      </c>
      <c r="CP91" s="222" t="str">
        <f t="shared" si="21"/>
        <v/>
      </c>
      <c r="CQ91" s="222" t="str">
        <f t="shared" si="22"/>
        <v/>
      </c>
      <c r="CR91" s="222" t="str">
        <f t="shared" si="23"/>
        <v/>
      </c>
      <c r="CS91" s="222" t="str">
        <f t="shared" si="24"/>
        <v/>
      </c>
      <c r="CT91" s="222" t="str">
        <f t="shared" si="25"/>
        <v/>
      </c>
      <c r="CV91" s="241" t="s">
        <v>37</v>
      </c>
      <c r="CW91" s="241">
        <f t="shared" si="2"/>
        <v>0</v>
      </c>
      <c r="CX91" s="21">
        <f t="shared" si="26"/>
        <v>0</v>
      </c>
      <c r="CY91" s="21">
        <f t="shared" si="3"/>
        <v>0</v>
      </c>
      <c r="CZ91" s="21">
        <f t="shared" si="4"/>
        <v>0</v>
      </c>
      <c r="DA91" s="21">
        <f t="shared" si="4"/>
        <v>0</v>
      </c>
      <c r="DB91" s="21">
        <f t="shared" si="4"/>
        <v>0</v>
      </c>
      <c r="DC91" s="21">
        <f t="shared" si="4"/>
        <v>0</v>
      </c>
      <c r="DD91" s="21">
        <f t="shared" si="4"/>
        <v>0</v>
      </c>
      <c r="DE91" s="21">
        <f t="shared" si="4"/>
        <v>0</v>
      </c>
      <c r="DF91" s="21">
        <f t="shared" si="4"/>
        <v>0</v>
      </c>
      <c r="DG91" s="222"/>
      <c r="DH91" s="222"/>
      <c r="DI91" s="222"/>
      <c r="DT91" s="220"/>
      <c r="DU91" s="220"/>
      <c r="DV91" s="220"/>
      <c r="DW91" s="220"/>
      <c r="DX91" s="220"/>
    </row>
    <row r="92" spans="6:128" ht="19.5" customHeight="1">
      <c r="F92" s="401">
        <v>21</v>
      </c>
      <c r="G92" s="401"/>
      <c r="H92" s="402"/>
      <c r="I92" s="403"/>
      <c r="J92" s="403"/>
      <c r="K92" s="403"/>
      <c r="L92" s="404"/>
      <c r="M92" s="402"/>
      <c r="N92" s="403"/>
      <c r="O92" s="403"/>
      <c r="P92" s="403"/>
      <c r="Q92" s="404"/>
      <c r="R92" s="406"/>
      <c r="S92" s="406"/>
      <c r="T92" s="406"/>
      <c r="U92" s="406"/>
      <c r="V92" s="407"/>
      <c r="W92" s="407"/>
      <c r="X92" s="407"/>
      <c r="Y92" s="407"/>
      <c r="Z92" s="407"/>
      <c r="AA92" s="407"/>
      <c r="AB92" s="407"/>
      <c r="AC92" s="407"/>
      <c r="AD92" s="408" t="str">
        <f t="shared" si="5"/>
        <v/>
      </c>
      <c r="AE92" s="408"/>
      <c r="AF92" s="408"/>
      <c r="AG92" s="419"/>
      <c r="AH92" s="419"/>
      <c r="AI92" s="419"/>
      <c r="AJ92" s="419"/>
      <c r="AK92" s="419"/>
      <c r="AL92" s="430"/>
      <c r="AM92" s="431"/>
      <c r="AN92" s="432"/>
      <c r="AO92" s="420" t="str">
        <f t="shared" si="6"/>
        <v/>
      </c>
      <c r="AP92" s="420"/>
      <c r="AQ92" s="420"/>
      <c r="AR92" s="420" t="str">
        <f t="shared" si="7"/>
        <v/>
      </c>
      <c r="AS92" s="420"/>
      <c r="AT92" s="420"/>
      <c r="AU92" s="420" t="str">
        <f t="shared" si="8"/>
        <v/>
      </c>
      <c r="AV92" s="420"/>
      <c r="AW92" s="420"/>
      <c r="AX92" s="420" t="str">
        <f t="shared" si="9"/>
        <v/>
      </c>
      <c r="AY92" s="420"/>
      <c r="AZ92" s="420"/>
      <c r="BA92" s="420" t="str">
        <f t="shared" si="10"/>
        <v/>
      </c>
      <c r="BB92" s="420"/>
      <c r="BC92" s="420"/>
      <c r="BD92" s="427"/>
      <c r="BE92" s="428"/>
      <c r="BF92" s="428"/>
      <c r="BG92" s="429"/>
      <c r="BK92" s="22"/>
      <c r="BL92" s="22"/>
      <c r="BM92" s="22"/>
      <c r="BN92" s="22"/>
      <c r="BO92" s="22"/>
      <c r="BP92" s="22"/>
      <c r="BQ92" s="22"/>
      <c r="BR92" s="22"/>
      <c r="BS92" s="22"/>
      <c r="BT92" s="22"/>
      <c r="BU92" s="22"/>
      <c r="BV92" s="22"/>
      <c r="BW92" s="22"/>
      <c r="BX92" s="22"/>
      <c r="BY92" s="22"/>
      <c r="BZ92" s="22"/>
      <c r="CA92" s="22"/>
      <c r="CB92" s="22"/>
      <c r="CE92" s="222">
        <v>21</v>
      </c>
      <c r="CF92" s="227" t="str">
        <f t="shared" si="11"/>
        <v/>
      </c>
      <c r="CG92" s="222" t="str">
        <f t="shared" si="12"/>
        <v/>
      </c>
      <c r="CH92" s="227" t="str">
        <f t="shared" si="13"/>
        <v/>
      </c>
      <c r="CI92" s="230" t="str">
        <f t="shared" si="14"/>
        <v/>
      </c>
      <c r="CJ92" s="222" t="str">
        <f t="shared" si="15"/>
        <v/>
      </c>
      <c r="CK92" s="222" t="str">
        <f t="shared" si="16"/>
        <v/>
      </c>
      <c r="CL92" s="222" t="str">
        <f t="shared" si="17"/>
        <v/>
      </c>
      <c r="CM92" s="222" t="str">
        <f t="shared" si="18"/>
        <v/>
      </c>
      <c r="CN92" s="222" t="str">
        <f t="shared" si="19"/>
        <v/>
      </c>
      <c r="CO92" s="222" t="str">
        <f t="shared" si="20"/>
        <v/>
      </c>
      <c r="CP92" s="222" t="str">
        <f t="shared" si="21"/>
        <v/>
      </c>
      <c r="CQ92" s="222" t="str">
        <f t="shared" si="22"/>
        <v/>
      </c>
      <c r="CR92" s="222" t="str">
        <f t="shared" si="23"/>
        <v/>
      </c>
      <c r="CS92" s="222" t="str">
        <f t="shared" si="24"/>
        <v/>
      </c>
      <c r="CT92" s="222" t="str">
        <f t="shared" si="25"/>
        <v/>
      </c>
      <c r="CV92" s="241" t="s">
        <v>38</v>
      </c>
      <c r="CW92" s="241">
        <f t="shared" si="2"/>
        <v>0</v>
      </c>
      <c r="CX92" s="21">
        <f t="shared" si="26"/>
        <v>0</v>
      </c>
      <c r="CY92" s="21">
        <f t="shared" si="3"/>
        <v>0</v>
      </c>
      <c r="CZ92" s="21">
        <f t="shared" si="4"/>
        <v>0</v>
      </c>
      <c r="DA92" s="21">
        <f t="shared" si="4"/>
        <v>0</v>
      </c>
      <c r="DB92" s="21">
        <f t="shared" si="4"/>
        <v>0</v>
      </c>
      <c r="DC92" s="21">
        <f t="shared" si="4"/>
        <v>0</v>
      </c>
      <c r="DD92" s="21">
        <f t="shared" si="4"/>
        <v>0</v>
      </c>
      <c r="DE92" s="21">
        <f t="shared" si="4"/>
        <v>0</v>
      </c>
      <c r="DF92" s="21">
        <f t="shared" si="4"/>
        <v>0</v>
      </c>
      <c r="DG92" s="222"/>
      <c r="DH92" s="222"/>
      <c r="DI92" s="222"/>
      <c r="DT92" s="220"/>
      <c r="DU92" s="220"/>
      <c r="DV92" s="220"/>
      <c r="DW92" s="220"/>
      <c r="DX92" s="220"/>
    </row>
    <row r="93" spans="6:128" ht="19.5" customHeight="1">
      <c r="F93" s="401">
        <v>22</v>
      </c>
      <c r="G93" s="401"/>
      <c r="H93" s="402"/>
      <c r="I93" s="403"/>
      <c r="J93" s="403"/>
      <c r="K93" s="403"/>
      <c r="L93" s="404"/>
      <c r="M93" s="402"/>
      <c r="N93" s="403"/>
      <c r="O93" s="403"/>
      <c r="P93" s="403"/>
      <c r="Q93" s="404"/>
      <c r="R93" s="406"/>
      <c r="S93" s="406"/>
      <c r="T93" s="406"/>
      <c r="U93" s="406"/>
      <c r="V93" s="407"/>
      <c r="W93" s="407"/>
      <c r="X93" s="407"/>
      <c r="Y93" s="407"/>
      <c r="Z93" s="407"/>
      <c r="AA93" s="407"/>
      <c r="AB93" s="407"/>
      <c r="AC93" s="407"/>
      <c r="AD93" s="408" t="str">
        <f t="shared" si="5"/>
        <v/>
      </c>
      <c r="AE93" s="408"/>
      <c r="AF93" s="408"/>
      <c r="AG93" s="419"/>
      <c r="AH93" s="419"/>
      <c r="AI93" s="419"/>
      <c r="AJ93" s="419"/>
      <c r="AK93" s="419"/>
      <c r="AL93" s="430"/>
      <c r="AM93" s="431"/>
      <c r="AN93" s="432"/>
      <c r="AO93" s="420" t="str">
        <f t="shared" si="6"/>
        <v/>
      </c>
      <c r="AP93" s="420"/>
      <c r="AQ93" s="420"/>
      <c r="AR93" s="420" t="str">
        <f t="shared" si="7"/>
        <v/>
      </c>
      <c r="AS93" s="420"/>
      <c r="AT93" s="420"/>
      <c r="AU93" s="420" t="str">
        <f t="shared" si="8"/>
        <v/>
      </c>
      <c r="AV93" s="420"/>
      <c r="AW93" s="420"/>
      <c r="AX93" s="420" t="str">
        <f t="shared" si="9"/>
        <v/>
      </c>
      <c r="AY93" s="420"/>
      <c r="AZ93" s="420"/>
      <c r="BA93" s="420" t="str">
        <f t="shared" si="10"/>
        <v/>
      </c>
      <c r="BB93" s="420"/>
      <c r="BC93" s="420"/>
      <c r="BD93" s="427"/>
      <c r="BE93" s="428"/>
      <c r="BF93" s="428"/>
      <c r="BG93" s="429"/>
      <c r="BK93" s="22"/>
      <c r="BL93" s="22"/>
      <c r="BM93" s="22"/>
      <c r="BN93" s="22"/>
      <c r="BO93" s="22"/>
      <c r="BP93" s="22"/>
      <c r="BQ93" s="22"/>
      <c r="BR93" s="22"/>
      <c r="BS93" s="22"/>
      <c r="BT93" s="22"/>
      <c r="BU93" s="22"/>
      <c r="BV93" s="22"/>
      <c r="BW93" s="22"/>
      <c r="BX93" s="22"/>
      <c r="BY93" s="22"/>
      <c r="BZ93" s="22"/>
      <c r="CA93" s="22"/>
      <c r="CB93" s="22"/>
      <c r="CE93" s="222">
        <v>22</v>
      </c>
      <c r="CF93" s="227" t="str">
        <f t="shared" si="11"/>
        <v/>
      </c>
      <c r="CG93" s="222" t="str">
        <f t="shared" si="12"/>
        <v/>
      </c>
      <c r="CH93" s="227" t="str">
        <f t="shared" si="13"/>
        <v/>
      </c>
      <c r="CI93" s="230" t="str">
        <f t="shared" si="14"/>
        <v/>
      </c>
      <c r="CJ93" s="222" t="str">
        <f t="shared" si="15"/>
        <v/>
      </c>
      <c r="CK93" s="222" t="str">
        <f t="shared" si="16"/>
        <v/>
      </c>
      <c r="CL93" s="222" t="str">
        <f t="shared" si="17"/>
        <v/>
      </c>
      <c r="CM93" s="222" t="str">
        <f t="shared" si="18"/>
        <v/>
      </c>
      <c r="CN93" s="222" t="str">
        <f t="shared" si="19"/>
        <v/>
      </c>
      <c r="CO93" s="222" t="str">
        <f t="shared" si="20"/>
        <v/>
      </c>
      <c r="CP93" s="222" t="str">
        <f t="shared" si="21"/>
        <v/>
      </c>
      <c r="CQ93" s="222" t="str">
        <f t="shared" si="22"/>
        <v/>
      </c>
      <c r="CR93" s="222" t="str">
        <f t="shared" si="23"/>
        <v/>
      </c>
      <c r="CS93" s="222" t="str">
        <f t="shared" si="24"/>
        <v/>
      </c>
      <c r="CT93" s="222" t="str">
        <f t="shared" si="25"/>
        <v/>
      </c>
      <c r="CV93" s="241" t="s">
        <v>40</v>
      </c>
      <c r="CW93" s="241">
        <f t="shared" si="2"/>
        <v>0</v>
      </c>
      <c r="CX93" s="21">
        <f t="shared" si="26"/>
        <v>0</v>
      </c>
      <c r="CY93" s="21">
        <f t="shared" si="3"/>
        <v>0</v>
      </c>
      <c r="CZ93" s="21">
        <f t="shared" si="4"/>
        <v>0</v>
      </c>
      <c r="DA93" s="21">
        <f t="shared" si="4"/>
        <v>0</v>
      </c>
      <c r="DB93" s="21">
        <f t="shared" si="4"/>
        <v>0</v>
      </c>
      <c r="DC93" s="21">
        <f t="shared" si="4"/>
        <v>0</v>
      </c>
      <c r="DD93" s="21">
        <f t="shared" si="4"/>
        <v>0</v>
      </c>
      <c r="DE93" s="21">
        <f t="shared" si="4"/>
        <v>0</v>
      </c>
      <c r="DF93" s="21">
        <f t="shared" si="4"/>
        <v>0</v>
      </c>
      <c r="DG93" s="222"/>
      <c r="DH93" s="222"/>
      <c r="DI93" s="222"/>
      <c r="DT93" s="220"/>
      <c r="DU93" s="220"/>
      <c r="DV93" s="220"/>
      <c r="DW93" s="220"/>
      <c r="DX93" s="220"/>
    </row>
    <row r="94" spans="6:128" ht="19.5" customHeight="1">
      <c r="F94" s="401">
        <v>23</v>
      </c>
      <c r="G94" s="401"/>
      <c r="H94" s="402"/>
      <c r="I94" s="403"/>
      <c r="J94" s="403"/>
      <c r="K94" s="403"/>
      <c r="L94" s="404"/>
      <c r="M94" s="402"/>
      <c r="N94" s="403"/>
      <c r="O94" s="403"/>
      <c r="P94" s="403"/>
      <c r="Q94" s="404"/>
      <c r="R94" s="406"/>
      <c r="S94" s="406"/>
      <c r="T94" s="406"/>
      <c r="U94" s="406"/>
      <c r="V94" s="407"/>
      <c r="W94" s="407"/>
      <c r="X94" s="407"/>
      <c r="Y94" s="407"/>
      <c r="Z94" s="407"/>
      <c r="AA94" s="407"/>
      <c r="AB94" s="407"/>
      <c r="AC94" s="407"/>
      <c r="AD94" s="408" t="str">
        <f t="shared" si="5"/>
        <v/>
      </c>
      <c r="AE94" s="408"/>
      <c r="AF94" s="408"/>
      <c r="AG94" s="419"/>
      <c r="AH94" s="419"/>
      <c r="AI94" s="419"/>
      <c r="AJ94" s="419"/>
      <c r="AK94" s="419"/>
      <c r="AL94" s="430"/>
      <c r="AM94" s="431"/>
      <c r="AN94" s="432"/>
      <c r="AO94" s="420" t="str">
        <f t="shared" si="6"/>
        <v/>
      </c>
      <c r="AP94" s="420"/>
      <c r="AQ94" s="420"/>
      <c r="AR94" s="420" t="str">
        <f t="shared" si="7"/>
        <v/>
      </c>
      <c r="AS94" s="420"/>
      <c r="AT94" s="420"/>
      <c r="AU94" s="420" t="str">
        <f t="shared" si="8"/>
        <v/>
      </c>
      <c r="AV94" s="420"/>
      <c r="AW94" s="420"/>
      <c r="AX94" s="420" t="str">
        <f t="shared" si="9"/>
        <v/>
      </c>
      <c r="AY94" s="420"/>
      <c r="AZ94" s="420"/>
      <c r="BA94" s="420" t="str">
        <f t="shared" si="10"/>
        <v/>
      </c>
      <c r="BB94" s="420"/>
      <c r="BC94" s="420"/>
      <c r="BD94" s="427"/>
      <c r="BE94" s="428"/>
      <c r="BF94" s="428"/>
      <c r="BG94" s="429"/>
      <c r="BK94" s="23"/>
      <c r="BL94" s="23"/>
      <c r="BM94" s="23"/>
      <c r="BN94" s="23"/>
      <c r="BO94" s="23"/>
      <c r="BP94" s="23"/>
      <c r="BQ94" s="23"/>
      <c r="BR94" s="23"/>
      <c r="BS94" s="23"/>
      <c r="BT94" s="23"/>
      <c r="BU94" s="23"/>
      <c r="BV94" s="23"/>
      <c r="BW94" s="23"/>
      <c r="BX94" s="23"/>
      <c r="BY94" s="23"/>
      <c r="BZ94" s="23"/>
      <c r="CA94" s="23"/>
      <c r="CB94" s="23"/>
      <c r="CE94" s="222">
        <v>23</v>
      </c>
      <c r="CF94" s="227" t="str">
        <f t="shared" si="11"/>
        <v/>
      </c>
      <c r="CG94" s="222" t="str">
        <f t="shared" si="12"/>
        <v/>
      </c>
      <c r="CH94" s="227" t="str">
        <f t="shared" si="13"/>
        <v/>
      </c>
      <c r="CI94" s="230" t="str">
        <f t="shared" si="14"/>
        <v/>
      </c>
      <c r="CJ94" s="222" t="str">
        <f t="shared" si="15"/>
        <v/>
      </c>
      <c r="CK94" s="222" t="str">
        <f t="shared" si="16"/>
        <v/>
      </c>
      <c r="CL94" s="222" t="str">
        <f t="shared" si="17"/>
        <v/>
      </c>
      <c r="CM94" s="222" t="str">
        <f t="shared" si="18"/>
        <v/>
      </c>
      <c r="CN94" s="222" t="str">
        <f t="shared" si="19"/>
        <v/>
      </c>
      <c r="CO94" s="222" t="str">
        <f t="shared" si="20"/>
        <v/>
      </c>
      <c r="CP94" s="222" t="str">
        <f t="shared" si="21"/>
        <v/>
      </c>
      <c r="CQ94" s="222" t="str">
        <f t="shared" si="22"/>
        <v/>
      </c>
      <c r="CR94" s="222" t="str">
        <f t="shared" si="23"/>
        <v/>
      </c>
      <c r="CS94" s="222" t="str">
        <f t="shared" si="24"/>
        <v/>
      </c>
      <c r="CT94" s="222" t="str">
        <f t="shared" si="25"/>
        <v/>
      </c>
      <c r="CV94" s="241" t="s">
        <v>42</v>
      </c>
      <c r="CW94" s="241">
        <f t="shared" si="2"/>
        <v>0</v>
      </c>
      <c r="CX94" s="21">
        <f t="shared" si="26"/>
        <v>0</v>
      </c>
      <c r="CY94" s="21">
        <f t="shared" si="3"/>
        <v>0</v>
      </c>
      <c r="CZ94" s="21">
        <f t="shared" si="4"/>
        <v>0</v>
      </c>
      <c r="DA94" s="21">
        <f t="shared" si="4"/>
        <v>0</v>
      </c>
      <c r="DB94" s="21">
        <f t="shared" si="4"/>
        <v>0</v>
      </c>
      <c r="DC94" s="21">
        <f t="shared" si="4"/>
        <v>0</v>
      </c>
      <c r="DD94" s="21">
        <f t="shared" si="4"/>
        <v>0</v>
      </c>
      <c r="DE94" s="21">
        <f t="shared" si="4"/>
        <v>0</v>
      </c>
      <c r="DF94" s="21">
        <f t="shared" si="4"/>
        <v>0</v>
      </c>
      <c r="DG94" s="222"/>
      <c r="DH94" s="222"/>
      <c r="DI94" s="222"/>
      <c r="DT94" s="220"/>
      <c r="DU94" s="220"/>
      <c r="DV94" s="220"/>
      <c r="DW94" s="220"/>
      <c r="DX94" s="220"/>
    </row>
    <row r="95" spans="6:128" ht="19.5" customHeight="1">
      <c r="F95" s="401">
        <v>24</v>
      </c>
      <c r="G95" s="401"/>
      <c r="H95" s="402"/>
      <c r="I95" s="403"/>
      <c r="J95" s="403"/>
      <c r="K95" s="403"/>
      <c r="L95" s="404"/>
      <c r="M95" s="402"/>
      <c r="N95" s="403"/>
      <c r="O95" s="403"/>
      <c r="P95" s="403"/>
      <c r="Q95" s="404"/>
      <c r="R95" s="406"/>
      <c r="S95" s="406"/>
      <c r="T95" s="406"/>
      <c r="U95" s="406"/>
      <c r="V95" s="407"/>
      <c r="W95" s="407"/>
      <c r="X95" s="407"/>
      <c r="Y95" s="407"/>
      <c r="Z95" s="407"/>
      <c r="AA95" s="407"/>
      <c r="AB95" s="407"/>
      <c r="AC95" s="407"/>
      <c r="AD95" s="408" t="str">
        <f t="shared" si="5"/>
        <v/>
      </c>
      <c r="AE95" s="408"/>
      <c r="AF95" s="408"/>
      <c r="AG95" s="419"/>
      <c r="AH95" s="419"/>
      <c r="AI95" s="419"/>
      <c r="AJ95" s="419"/>
      <c r="AK95" s="419"/>
      <c r="AL95" s="430"/>
      <c r="AM95" s="431"/>
      <c r="AN95" s="432"/>
      <c r="AO95" s="420" t="str">
        <f t="shared" si="6"/>
        <v/>
      </c>
      <c r="AP95" s="420"/>
      <c r="AQ95" s="420"/>
      <c r="AR95" s="420" t="str">
        <f t="shared" si="7"/>
        <v/>
      </c>
      <c r="AS95" s="420"/>
      <c r="AT95" s="420"/>
      <c r="AU95" s="420" t="str">
        <f t="shared" si="8"/>
        <v/>
      </c>
      <c r="AV95" s="420"/>
      <c r="AW95" s="420"/>
      <c r="AX95" s="420" t="str">
        <f t="shared" si="9"/>
        <v/>
      </c>
      <c r="AY95" s="420"/>
      <c r="AZ95" s="420"/>
      <c r="BA95" s="420" t="str">
        <f t="shared" si="10"/>
        <v/>
      </c>
      <c r="BB95" s="420"/>
      <c r="BC95" s="420"/>
      <c r="BD95" s="427"/>
      <c r="BE95" s="428"/>
      <c r="BF95" s="428"/>
      <c r="BG95" s="429"/>
      <c r="BK95" s="22"/>
      <c r="BL95" s="22"/>
      <c r="BM95" s="22"/>
      <c r="BN95" s="22"/>
      <c r="BO95" s="22"/>
      <c r="BP95" s="22"/>
      <c r="BQ95" s="22"/>
      <c r="BR95" s="22"/>
      <c r="BS95" s="22"/>
      <c r="BT95" s="22"/>
      <c r="BU95" s="22"/>
      <c r="BV95" s="22"/>
      <c r="BW95" s="22"/>
      <c r="BX95" s="22"/>
      <c r="BY95" s="22"/>
      <c r="BZ95" s="22"/>
      <c r="CA95" s="22"/>
      <c r="CB95" s="22"/>
      <c r="CE95" s="222">
        <v>24</v>
      </c>
      <c r="CF95" s="227" t="str">
        <f t="shared" si="11"/>
        <v/>
      </c>
      <c r="CG95" s="222" t="str">
        <f t="shared" si="12"/>
        <v/>
      </c>
      <c r="CH95" s="227" t="str">
        <f t="shared" si="13"/>
        <v/>
      </c>
      <c r="CI95" s="230" t="str">
        <f t="shared" si="14"/>
        <v/>
      </c>
      <c r="CJ95" s="222" t="str">
        <f t="shared" si="15"/>
        <v/>
      </c>
      <c r="CK95" s="222" t="str">
        <f t="shared" si="16"/>
        <v/>
      </c>
      <c r="CL95" s="222" t="str">
        <f t="shared" si="17"/>
        <v/>
      </c>
      <c r="CM95" s="222" t="str">
        <f t="shared" si="18"/>
        <v/>
      </c>
      <c r="CN95" s="222" t="str">
        <f t="shared" si="19"/>
        <v/>
      </c>
      <c r="CO95" s="222" t="str">
        <f t="shared" si="20"/>
        <v/>
      </c>
      <c r="CP95" s="222" t="str">
        <f t="shared" si="21"/>
        <v/>
      </c>
      <c r="CQ95" s="222" t="str">
        <f t="shared" si="22"/>
        <v/>
      </c>
      <c r="CR95" s="222" t="str">
        <f t="shared" si="23"/>
        <v/>
      </c>
      <c r="CS95" s="222" t="str">
        <f t="shared" si="24"/>
        <v/>
      </c>
      <c r="CT95" s="222" t="str">
        <f t="shared" si="25"/>
        <v/>
      </c>
      <c r="CV95" s="241" t="s">
        <v>44</v>
      </c>
      <c r="CW95" s="241">
        <f t="shared" si="2"/>
        <v>0</v>
      </c>
      <c r="CX95" s="21">
        <f t="shared" si="26"/>
        <v>0</v>
      </c>
      <c r="CY95" s="21">
        <f t="shared" si="3"/>
        <v>0</v>
      </c>
      <c r="CZ95" s="21">
        <f t="shared" si="4"/>
        <v>0</v>
      </c>
      <c r="DA95" s="21">
        <f t="shared" si="4"/>
        <v>0</v>
      </c>
      <c r="DB95" s="21">
        <f t="shared" si="4"/>
        <v>0</v>
      </c>
      <c r="DC95" s="21">
        <f t="shared" si="4"/>
        <v>0</v>
      </c>
      <c r="DD95" s="21">
        <f t="shared" si="4"/>
        <v>0</v>
      </c>
      <c r="DE95" s="21">
        <f t="shared" si="4"/>
        <v>0</v>
      </c>
      <c r="DF95" s="21">
        <f t="shared" si="4"/>
        <v>0</v>
      </c>
      <c r="DG95" s="222"/>
      <c r="DH95" s="222"/>
      <c r="DI95" s="222"/>
      <c r="DT95" s="220"/>
      <c r="DU95" s="220"/>
      <c r="DV95" s="220"/>
      <c r="DW95" s="220"/>
      <c r="DX95" s="220"/>
    </row>
    <row r="96" spans="6:128" ht="19.5" customHeight="1">
      <c r="F96" s="401">
        <v>25</v>
      </c>
      <c r="G96" s="401"/>
      <c r="H96" s="402"/>
      <c r="I96" s="403"/>
      <c r="J96" s="403"/>
      <c r="K96" s="403"/>
      <c r="L96" s="404"/>
      <c r="M96" s="402"/>
      <c r="N96" s="403"/>
      <c r="O96" s="403"/>
      <c r="P96" s="403"/>
      <c r="Q96" s="404"/>
      <c r="R96" s="406"/>
      <c r="S96" s="406"/>
      <c r="T96" s="406"/>
      <c r="U96" s="406"/>
      <c r="V96" s="407"/>
      <c r="W96" s="407"/>
      <c r="X96" s="407"/>
      <c r="Y96" s="407"/>
      <c r="Z96" s="407"/>
      <c r="AA96" s="407"/>
      <c r="AB96" s="407"/>
      <c r="AC96" s="407"/>
      <c r="AD96" s="408" t="str">
        <f t="shared" si="5"/>
        <v/>
      </c>
      <c r="AE96" s="408"/>
      <c r="AF96" s="408"/>
      <c r="AG96" s="419"/>
      <c r="AH96" s="419"/>
      <c r="AI96" s="419"/>
      <c r="AJ96" s="419"/>
      <c r="AK96" s="419"/>
      <c r="AL96" s="430"/>
      <c r="AM96" s="431"/>
      <c r="AN96" s="432"/>
      <c r="AO96" s="420" t="str">
        <f t="shared" si="6"/>
        <v/>
      </c>
      <c r="AP96" s="420"/>
      <c r="AQ96" s="420"/>
      <c r="AR96" s="420" t="str">
        <f t="shared" si="7"/>
        <v/>
      </c>
      <c r="AS96" s="420"/>
      <c r="AT96" s="420"/>
      <c r="AU96" s="420" t="str">
        <f t="shared" si="8"/>
        <v/>
      </c>
      <c r="AV96" s="420"/>
      <c r="AW96" s="420"/>
      <c r="AX96" s="420" t="str">
        <f t="shared" si="9"/>
        <v/>
      </c>
      <c r="AY96" s="420"/>
      <c r="AZ96" s="420"/>
      <c r="BA96" s="420" t="str">
        <f t="shared" si="10"/>
        <v/>
      </c>
      <c r="BB96" s="420"/>
      <c r="BC96" s="420"/>
      <c r="BD96" s="427"/>
      <c r="BE96" s="428"/>
      <c r="BF96" s="428"/>
      <c r="BG96" s="429"/>
      <c r="BK96" s="22"/>
      <c r="BL96" s="22"/>
      <c r="BM96" s="22"/>
      <c r="BN96" s="22"/>
      <c r="BO96" s="22"/>
      <c r="BP96" s="22"/>
      <c r="BQ96" s="22"/>
      <c r="BR96" s="22"/>
      <c r="BS96" s="22"/>
      <c r="BT96" s="22"/>
      <c r="BU96" s="22"/>
      <c r="BV96" s="22"/>
      <c r="BW96" s="22"/>
      <c r="BX96" s="22"/>
      <c r="BY96" s="22"/>
      <c r="BZ96" s="22"/>
      <c r="CA96" s="22"/>
      <c r="CB96" s="22"/>
      <c r="CE96" s="222">
        <v>25</v>
      </c>
      <c r="CF96" s="227" t="str">
        <f t="shared" si="11"/>
        <v/>
      </c>
      <c r="CG96" s="222" t="str">
        <f t="shared" si="12"/>
        <v/>
      </c>
      <c r="CH96" s="227" t="str">
        <f t="shared" si="13"/>
        <v/>
      </c>
      <c r="CI96" s="230" t="str">
        <f t="shared" si="14"/>
        <v/>
      </c>
      <c r="CJ96" s="222" t="str">
        <f t="shared" si="15"/>
        <v/>
      </c>
      <c r="CK96" s="222" t="str">
        <f t="shared" si="16"/>
        <v/>
      </c>
      <c r="CL96" s="222" t="str">
        <f t="shared" si="17"/>
        <v/>
      </c>
      <c r="CM96" s="222" t="str">
        <f t="shared" si="18"/>
        <v/>
      </c>
      <c r="CN96" s="222" t="str">
        <f t="shared" si="19"/>
        <v/>
      </c>
      <c r="CO96" s="222" t="str">
        <f t="shared" si="20"/>
        <v/>
      </c>
      <c r="CP96" s="222" t="str">
        <f t="shared" si="21"/>
        <v/>
      </c>
      <c r="CQ96" s="222" t="str">
        <f t="shared" si="22"/>
        <v/>
      </c>
      <c r="CR96" s="222" t="str">
        <f t="shared" si="23"/>
        <v/>
      </c>
      <c r="CS96" s="222" t="str">
        <f t="shared" si="24"/>
        <v/>
      </c>
      <c r="CT96" s="222" t="str">
        <f t="shared" si="25"/>
        <v/>
      </c>
      <c r="CV96" s="241" t="s">
        <v>46</v>
      </c>
      <c r="CW96" s="241">
        <f t="shared" si="2"/>
        <v>0</v>
      </c>
      <c r="CX96" s="21">
        <f t="shared" si="26"/>
        <v>0</v>
      </c>
      <c r="CY96" s="21">
        <f t="shared" si="3"/>
        <v>0</v>
      </c>
      <c r="CZ96" s="21">
        <f t="shared" si="4"/>
        <v>0</v>
      </c>
      <c r="DA96" s="21">
        <f t="shared" si="4"/>
        <v>0</v>
      </c>
      <c r="DB96" s="21">
        <f t="shared" si="4"/>
        <v>0</v>
      </c>
      <c r="DC96" s="21">
        <f t="shared" si="4"/>
        <v>0</v>
      </c>
      <c r="DD96" s="21">
        <f t="shared" si="4"/>
        <v>0</v>
      </c>
      <c r="DE96" s="21">
        <f t="shared" si="4"/>
        <v>0</v>
      </c>
      <c r="DF96" s="21">
        <f t="shared" si="4"/>
        <v>0</v>
      </c>
      <c r="DG96" s="222"/>
      <c r="DH96" s="222"/>
      <c r="DI96" s="222"/>
      <c r="DT96" s="220"/>
      <c r="DU96" s="220"/>
      <c r="DV96" s="220"/>
      <c r="DW96" s="220"/>
      <c r="DX96" s="220"/>
    </row>
    <row r="97" spans="6:128" ht="19.5" customHeight="1">
      <c r="F97" s="401">
        <v>26</v>
      </c>
      <c r="G97" s="401"/>
      <c r="H97" s="402"/>
      <c r="I97" s="403"/>
      <c r="J97" s="403"/>
      <c r="K97" s="403"/>
      <c r="L97" s="404"/>
      <c r="M97" s="402"/>
      <c r="N97" s="403"/>
      <c r="O97" s="403"/>
      <c r="P97" s="403"/>
      <c r="Q97" s="404"/>
      <c r="R97" s="406"/>
      <c r="S97" s="406"/>
      <c r="T97" s="406"/>
      <c r="U97" s="406"/>
      <c r="V97" s="407"/>
      <c r="W97" s="407"/>
      <c r="X97" s="407"/>
      <c r="Y97" s="407"/>
      <c r="Z97" s="407"/>
      <c r="AA97" s="407"/>
      <c r="AB97" s="407"/>
      <c r="AC97" s="407"/>
      <c r="AD97" s="408" t="str">
        <f t="shared" si="5"/>
        <v/>
      </c>
      <c r="AE97" s="408"/>
      <c r="AF97" s="408"/>
      <c r="AG97" s="419"/>
      <c r="AH97" s="419"/>
      <c r="AI97" s="419"/>
      <c r="AJ97" s="419"/>
      <c r="AK97" s="419"/>
      <c r="AL97" s="430"/>
      <c r="AM97" s="431"/>
      <c r="AN97" s="432"/>
      <c r="AO97" s="420" t="str">
        <f t="shared" si="6"/>
        <v/>
      </c>
      <c r="AP97" s="420"/>
      <c r="AQ97" s="420"/>
      <c r="AR97" s="420" t="str">
        <f t="shared" si="7"/>
        <v/>
      </c>
      <c r="AS97" s="420"/>
      <c r="AT97" s="420"/>
      <c r="AU97" s="420" t="str">
        <f t="shared" si="8"/>
        <v/>
      </c>
      <c r="AV97" s="420"/>
      <c r="AW97" s="420"/>
      <c r="AX97" s="420" t="str">
        <f t="shared" si="9"/>
        <v/>
      </c>
      <c r="AY97" s="420"/>
      <c r="AZ97" s="420"/>
      <c r="BA97" s="420" t="str">
        <f t="shared" si="10"/>
        <v/>
      </c>
      <c r="BB97" s="420"/>
      <c r="BC97" s="420"/>
      <c r="BD97" s="427"/>
      <c r="BE97" s="428"/>
      <c r="BF97" s="428"/>
      <c r="BG97" s="429"/>
      <c r="BK97" s="22"/>
      <c r="BL97" s="22"/>
      <c r="BM97" s="22"/>
      <c r="BN97" s="22"/>
      <c r="BO97" s="22"/>
      <c r="BP97" s="22"/>
      <c r="BQ97" s="22"/>
      <c r="BR97" s="22"/>
      <c r="BS97" s="22"/>
      <c r="BT97" s="22"/>
      <c r="BU97" s="22"/>
      <c r="BV97" s="22"/>
      <c r="BW97" s="22"/>
      <c r="BX97" s="22"/>
      <c r="BY97" s="22"/>
      <c r="BZ97" s="22"/>
      <c r="CA97" s="22"/>
      <c r="CB97" s="22"/>
      <c r="CE97" s="222">
        <v>26</v>
      </c>
      <c r="CF97" s="227" t="str">
        <f t="shared" si="11"/>
        <v/>
      </c>
      <c r="CG97" s="222" t="str">
        <f t="shared" si="12"/>
        <v/>
      </c>
      <c r="CH97" s="227" t="str">
        <f t="shared" si="13"/>
        <v/>
      </c>
      <c r="CI97" s="230" t="str">
        <f t="shared" si="14"/>
        <v/>
      </c>
      <c r="CJ97" s="222" t="str">
        <f t="shared" si="15"/>
        <v/>
      </c>
      <c r="CK97" s="222" t="str">
        <f t="shared" si="16"/>
        <v/>
      </c>
      <c r="CL97" s="222" t="str">
        <f t="shared" si="17"/>
        <v/>
      </c>
      <c r="CM97" s="222" t="str">
        <f t="shared" si="18"/>
        <v/>
      </c>
      <c r="CN97" s="222" t="str">
        <f t="shared" si="19"/>
        <v/>
      </c>
      <c r="CO97" s="222" t="str">
        <f t="shared" si="20"/>
        <v/>
      </c>
      <c r="CP97" s="222" t="str">
        <f t="shared" si="21"/>
        <v/>
      </c>
      <c r="CQ97" s="222" t="str">
        <f t="shared" si="22"/>
        <v/>
      </c>
      <c r="CR97" s="222" t="str">
        <f t="shared" si="23"/>
        <v/>
      </c>
      <c r="CS97" s="222" t="str">
        <f t="shared" si="24"/>
        <v/>
      </c>
      <c r="CT97" s="222" t="str">
        <f t="shared" si="25"/>
        <v/>
      </c>
      <c r="CV97" s="241" t="s">
        <v>48</v>
      </c>
      <c r="CW97" s="241">
        <f t="shared" si="2"/>
        <v>0</v>
      </c>
      <c r="CX97" s="21">
        <f t="shared" si="26"/>
        <v>0</v>
      </c>
      <c r="CY97" s="21">
        <f t="shared" si="3"/>
        <v>0</v>
      </c>
      <c r="CZ97" s="21">
        <f t="shared" si="4"/>
        <v>0</v>
      </c>
      <c r="DA97" s="21">
        <f t="shared" si="4"/>
        <v>0</v>
      </c>
      <c r="DB97" s="21">
        <f t="shared" si="4"/>
        <v>0</v>
      </c>
      <c r="DC97" s="21">
        <f t="shared" si="4"/>
        <v>0</v>
      </c>
      <c r="DD97" s="21">
        <f t="shared" si="4"/>
        <v>0</v>
      </c>
      <c r="DE97" s="21">
        <f t="shared" si="4"/>
        <v>0</v>
      </c>
      <c r="DF97" s="21">
        <f t="shared" si="4"/>
        <v>0</v>
      </c>
      <c r="DG97" s="222"/>
      <c r="DH97" s="222"/>
      <c r="DI97" s="222"/>
      <c r="DT97" s="220"/>
      <c r="DU97" s="220"/>
      <c r="DV97" s="220"/>
      <c r="DW97" s="220"/>
      <c r="DX97" s="220"/>
    </row>
    <row r="98" spans="6:128" ht="19.5" customHeight="1">
      <c r="F98" s="401">
        <v>27</v>
      </c>
      <c r="G98" s="401"/>
      <c r="H98" s="402"/>
      <c r="I98" s="403"/>
      <c r="J98" s="403"/>
      <c r="K98" s="403"/>
      <c r="L98" s="404"/>
      <c r="M98" s="402"/>
      <c r="N98" s="403"/>
      <c r="O98" s="403"/>
      <c r="P98" s="403"/>
      <c r="Q98" s="404"/>
      <c r="R98" s="406"/>
      <c r="S98" s="406"/>
      <c r="T98" s="406"/>
      <c r="U98" s="406"/>
      <c r="V98" s="407"/>
      <c r="W98" s="407"/>
      <c r="X98" s="407"/>
      <c r="Y98" s="407"/>
      <c r="Z98" s="407"/>
      <c r="AA98" s="407"/>
      <c r="AB98" s="407"/>
      <c r="AC98" s="407"/>
      <c r="AD98" s="408" t="str">
        <f t="shared" si="5"/>
        <v/>
      </c>
      <c r="AE98" s="408"/>
      <c r="AF98" s="408"/>
      <c r="AG98" s="419"/>
      <c r="AH98" s="419"/>
      <c r="AI98" s="419"/>
      <c r="AJ98" s="419"/>
      <c r="AK98" s="419"/>
      <c r="AL98" s="430"/>
      <c r="AM98" s="431"/>
      <c r="AN98" s="432"/>
      <c r="AO98" s="420" t="str">
        <f t="shared" si="6"/>
        <v/>
      </c>
      <c r="AP98" s="420"/>
      <c r="AQ98" s="420"/>
      <c r="AR98" s="420" t="str">
        <f t="shared" si="7"/>
        <v/>
      </c>
      <c r="AS98" s="420"/>
      <c r="AT98" s="420"/>
      <c r="AU98" s="420" t="str">
        <f t="shared" si="8"/>
        <v/>
      </c>
      <c r="AV98" s="420"/>
      <c r="AW98" s="420"/>
      <c r="AX98" s="420" t="str">
        <f t="shared" si="9"/>
        <v/>
      </c>
      <c r="AY98" s="420"/>
      <c r="AZ98" s="420"/>
      <c r="BA98" s="420" t="str">
        <f t="shared" si="10"/>
        <v/>
      </c>
      <c r="BB98" s="420"/>
      <c r="BC98" s="420"/>
      <c r="BD98" s="427"/>
      <c r="BE98" s="428"/>
      <c r="BF98" s="428"/>
      <c r="BG98" s="429"/>
      <c r="BK98" s="22"/>
      <c r="BL98" s="22"/>
      <c r="BM98" s="22"/>
      <c r="BN98" s="22"/>
      <c r="BO98" s="22"/>
      <c r="BP98" s="22"/>
      <c r="BQ98" s="22"/>
      <c r="BR98" s="22"/>
      <c r="BS98" s="22"/>
      <c r="BT98" s="22"/>
      <c r="BU98" s="22"/>
      <c r="BV98" s="22"/>
      <c r="BW98" s="22"/>
      <c r="BX98" s="22"/>
      <c r="BY98" s="22"/>
      <c r="BZ98" s="22"/>
      <c r="CA98" s="22"/>
      <c r="CB98" s="22"/>
      <c r="CE98" s="222">
        <v>27</v>
      </c>
      <c r="CF98" s="227" t="str">
        <f t="shared" si="11"/>
        <v/>
      </c>
      <c r="CG98" s="222" t="str">
        <f t="shared" si="12"/>
        <v/>
      </c>
      <c r="CH98" s="227" t="str">
        <f t="shared" si="13"/>
        <v/>
      </c>
      <c r="CI98" s="230" t="str">
        <f t="shared" si="14"/>
        <v/>
      </c>
      <c r="CJ98" s="222" t="str">
        <f t="shared" si="15"/>
        <v/>
      </c>
      <c r="CK98" s="222" t="str">
        <f t="shared" si="16"/>
        <v/>
      </c>
      <c r="CL98" s="222" t="str">
        <f t="shared" si="17"/>
        <v/>
      </c>
      <c r="CM98" s="222" t="str">
        <f t="shared" si="18"/>
        <v/>
      </c>
      <c r="CN98" s="222" t="str">
        <f t="shared" si="19"/>
        <v/>
      </c>
      <c r="CO98" s="222" t="str">
        <f t="shared" si="20"/>
        <v/>
      </c>
      <c r="CP98" s="222" t="str">
        <f t="shared" si="21"/>
        <v/>
      </c>
      <c r="CQ98" s="222" t="str">
        <f t="shared" si="22"/>
        <v/>
      </c>
      <c r="CR98" s="222" t="str">
        <f t="shared" si="23"/>
        <v/>
      </c>
      <c r="CS98" s="222" t="str">
        <f t="shared" si="24"/>
        <v/>
      </c>
      <c r="CT98" s="222" t="str">
        <f t="shared" si="25"/>
        <v/>
      </c>
      <c r="CV98" s="241" t="s">
        <v>50</v>
      </c>
      <c r="CW98" s="241">
        <f t="shared" si="2"/>
        <v>0</v>
      </c>
      <c r="CX98" s="21">
        <f t="shared" si="26"/>
        <v>0</v>
      </c>
      <c r="CY98" s="21">
        <f t="shared" si="3"/>
        <v>0</v>
      </c>
      <c r="CZ98" s="21">
        <f t="shared" si="4"/>
        <v>0</v>
      </c>
      <c r="DA98" s="21">
        <f t="shared" si="4"/>
        <v>0</v>
      </c>
      <c r="DB98" s="21">
        <f t="shared" si="4"/>
        <v>0</v>
      </c>
      <c r="DC98" s="21">
        <f t="shared" si="4"/>
        <v>0</v>
      </c>
      <c r="DD98" s="21">
        <f t="shared" si="4"/>
        <v>0</v>
      </c>
      <c r="DE98" s="21">
        <f t="shared" si="4"/>
        <v>0</v>
      </c>
      <c r="DF98" s="21">
        <f t="shared" si="4"/>
        <v>0</v>
      </c>
      <c r="DG98" s="222"/>
      <c r="DH98" s="222"/>
      <c r="DI98" s="222"/>
      <c r="DT98" s="220"/>
      <c r="DU98" s="220"/>
      <c r="DV98" s="220"/>
      <c r="DW98" s="220"/>
      <c r="DX98" s="220"/>
    </row>
    <row r="99" spans="6:128" ht="19.5" customHeight="1">
      <c r="F99" s="401">
        <v>28</v>
      </c>
      <c r="G99" s="401"/>
      <c r="H99" s="402"/>
      <c r="I99" s="403"/>
      <c r="J99" s="403"/>
      <c r="K99" s="403"/>
      <c r="L99" s="404"/>
      <c r="M99" s="402"/>
      <c r="N99" s="403"/>
      <c r="O99" s="403"/>
      <c r="P99" s="403"/>
      <c r="Q99" s="404"/>
      <c r="R99" s="406"/>
      <c r="S99" s="406"/>
      <c r="T99" s="406"/>
      <c r="U99" s="406"/>
      <c r="V99" s="407"/>
      <c r="W99" s="407"/>
      <c r="X99" s="407"/>
      <c r="Y99" s="407"/>
      <c r="Z99" s="407"/>
      <c r="AA99" s="407"/>
      <c r="AB99" s="407"/>
      <c r="AC99" s="407"/>
      <c r="AD99" s="408" t="str">
        <f t="shared" si="5"/>
        <v/>
      </c>
      <c r="AE99" s="408"/>
      <c r="AF99" s="408"/>
      <c r="AG99" s="419"/>
      <c r="AH99" s="419"/>
      <c r="AI99" s="419"/>
      <c r="AJ99" s="419"/>
      <c r="AK99" s="419"/>
      <c r="AL99" s="430"/>
      <c r="AM99" s="431"/>
      <c r="AN99" s="432"/>
      <c r="AO99" s="420" t="str">
        <f t="shared" si="6"/>
        <v/>
      </c>
      <c r="AP99" s="420"/>
      <c r="AQ99" s="420"/>
      <c r="AR99" s="420" t="str">
        <f t="shared" si="7"/>
        <v/>
      </c>
      <c r="AS99" s="420"/>
      <c r="AT99" s="420"/>
      <c r="AU99" s="420" t="str">
        <f t="shared" si="8"/>
        <v/>
      </c>
      <c r="AV99" s="420"/>
      <c r="AW99" s="420"/>
      <c r="AX99" s="420" t="str">
        <f t="shared" si="9"/>
        <v/>
      </c>
      <c r="AY99" s="420"/>
      <c r="AZ99" s="420"/>
      <c r="BA99" s="420" t="str">
        <f t="shared" si="10"/>
        <v/>
      </c>
      <c r="BB99" s="420"/>
      <c r="BC99" s="420"/>
      <c r="BD99" s="427"/>
      <c r="BE99" s="428"/>
      <c r="BF99" s="428"/>
      <c r="BG99" s="429"/>
      <c r="BK99" s="22"/>
      <c r="BL99" s="22"/>
      <c r="BM99" s="22"/>
      <c r="BN99" s="22"/>
      <c r="BO99" s="22"/>
      <c r="BP99" s="22"/>
      <c r="BQ99" s="22"/>
      <c r="BR99" s="22"/>
      <c r="BS99" s="22"/>
      <c r="BT99" s="22"/>
      <c r="BU99" s="22"/>
      <c r="BV99" s="22"/>
      <c r="BW99" s="22"/>
      <c r="BX99" s="22"/>
      <c r="BY99" s="22"/>
      <c r="BZ99" s="22"/>
      <c r="CA99" s="22"/>
      <c r="CB99" s="22"/>
      <c r="CE99" s="222">
        <v>28</v>
      </c>
      <c r="CF99" s="227" t="str">
        <f t="shared" si="11"/>
        <v/>
      </c>
      <c r="CG99" s="222" t="str">
        <f t="shared" si="12"/>
        <v/>
      </c>
      <c r="CH99" s="227" t="str">
        <f t="shared" si="13"/>
        <v/>
      </c>
      <c r="CI99" s="230" t="str">
        <f t="shared" si="14"/>
        <v/>
      </c>
      <c r="CJ99" s="222" t="str">
        <f t="shared" si="15"/>
        <v/>
      </c>
      <c r="CK99" s="222" t="str">
        <f t="shared" si="16"/>
        <v/>
      </c>
      <c r="CL99" s="222" t="str">
        <f t="shared" si="17"/>
        <v/>
      </c>
      <c r="CM99" s="222" t="str">
        <f t="shared" si="18"/>
        <v/>
      </c>
      <c r="CN99" s="222" t="str">
        <f t="shared" si="19"/>
        <v/>
      </c>
      <c r="CO99" s="222" t="str">
        <f t="shared" si="20"/>
        <v/>
      </c>
      <c r="CP99" s="222" t="str">
        <f t="shared" si="21"/>
        <v/>
      </c>
      <c r="CQ99" s="222" t="str">
        <f t="shared" si="22"/>
        <v/>
      </c>
      <c r="CR99" s="222" t="str">
        <f t="shared" si="23"/>
        <v/>
      </c>
      <c r="CS99" s="222" t="str">
        <f t="shared" si="24"/>
        <v/>
      </c>
      <c r="CT99" s="222" t="str">
        <f t="shared" si="25"/>
        <v/>
      </c>
      <c r="CV99" s="241" t="s">
        <v>52</v>
      </c>
      <c r="CW99" s="241">
        <f t="shared" si="2"/>
        <v>0</v>
      </c>
      <c r="CX99" s="21">
        <f t="shared" si="26"/>
        <v>0</v>
      </c>
      <c r="CY99" s="21">
        <f t="shared" si="3"/>
        <v>0</v>
      </c>
      <c r="CZ99" s="21">
        <f t="shared" si="4"/>
        <v>0</v>
      </c>
      <c r="DA99" s="21">
        <f t="shared" si="4"/>
        <v>0</v>
      </c>
      <c r="DB99" s="21">
        <f t="shared" si="4"/>
        <v>0</v>
      </c>
      <c r="DC99" s="21">
        <f t="shared" si="4"/>
        <v>0</v>
      </c>
      <c r="DD99" s="21">
        <f t="shared" si="4"/>
        <v>0</v>
      </c>
      <c r="DE99" s="21">
        <f t="shared" si="4"/>
        <v>0</v>
      </c>
      <c r="DF99" s="21">
        <f t="shared" si="4"/>
        <v>0</v>
      </c>
      <c r="DG99" s="222"/>
      <c r="DH99" s="222"/>
      <c r="DI99" s="222"/>
      <c r="DT99" s="220"/>
      <c r="DU99" s="220"/>
      <c r="DV99" s="220"/>
      <c r="DW99" s="220"/>
      <c r="DX99" s="220"/>
    </row>
    <row r="100" spans="6:128" ht="19.5" customHeight="1">
      <c r="F100" s="401">
        <v>29</v>
      </c>
      <c r="G100" s="401"/>
      <c r="H100" s="402"/>
      <c r="I100" s="403"/>
      <c r="J100" s="403"/>
      <c r="K100" s="403"/>
      <c r="L100" s="404"/>
      <c r="M100" s="402"/>
      <c r="N100" s="403"/>
      <c r="O100" s="403"/>
      <c r="P100" s="403"/>
      <c r="Q100" s="404"/>
      <c r="R100" s="406"/>
      <c r="S100" s="406"/>
      <c r="T100" s="406"/>
      <c r="U100" s="406"/>
      <c r="V100" s="407"/>
      <c r="W100" s="407"/>
      <c r="X100" s="407"/>
      <c r="Y100" s="407"/>
      <c r="Z100" s="407"/>
      <c r="AA100" s="407"/>
      <c r="AB100" s="407"/>
      <c r="AC100" s="407"/>
      <c r="AD100" s="408" t="str">
        <f t="shared" si="5"/>
        <v/>
      </c>
      <c r="AE100" s="408"/>
      <c r="AF100" s="408"/>
      <c r="AG100" s="419"/>
      <c r="AH100" s="419"/>
      <c r="AI100" s="419"/>
      <c r="AJ100" s="419"/>
      <c r="AK100" s="419"/>
      <c r="AL100" s="430"/>
      <c r="AM100" s="431"/>
      <c r="AN100" s="432"/>
      <c r="AO100" s="420" t="str">
        <f t="shared" si="6"/>
        <v/>
      </c>
      <c r="AP100" s="420"/>
      <c r="AQ100" s="420"/>
      <c r="AR100" s="420" t="str">
        <f t="shared" si="7"/>
        <v/>
      </c>
      <c r="AS100" s="420"/>
      <c r="AT100" s="420"/>
      <c r="AU100" s="420" t="str">
        <f t="shared" si="8"/>
        <v/>
      </c>
      <c r="AV100" s="420"/>
      <c r="AW100" s="420"/>
      <c r="AX100" s="420" t="str">
        <f t="shared" si="9"/>
        <v/>
      </c>
      <c r="AY100" s="420"/>
      <c r="AZ100" s="420"/>
      <c r="BA100" s="420" t="str">
        <f t="shared" si="10"/>
        <v/>
      </c>
      <c r="BB100" s="420"/>
      <c r="BC100" s="420"/>
      <c r="BD100" s="427"/>
      <c r="BE100" s="428"/>
      <c r="BF100" s="428"/>
      <c r="BG100" s="429"/>
      <c r="BK100" s="22"/>
      <c r="BL100" s="22"/>
      <c r="BM100" s="22"/>
      <c r="BN100" s="22"/>
      <c r="BO100" s="22"/>
      <c r="BP100" s="22"/>
      <c r="BQ100" s="22"/>
      <c r="BR100" s="22"/>
      <c r="BS100" s="22"/>
      <c r="BT100" s="22"/>
      <c r="BU100" s="22"/>
      <c r="BV100" s="22"/>
      <c r="BW100" s="22"/>
      <c r="BX100" s="22"/>
      <c r="BY100" s="22"/>
      <c r="BZ100" s="22"/>
      <c r="CA100" s="22"/>
      <c r="CB100" s="22"/>
      <c r="CE100" s="222">
        <v>29</v>
      </c>
      <c r="CF100" s="227" t="str">
        <f t="shared" si="11"/>
        <v/>
      </c>
      <c r="CG100" s="222" t="str">
        <f t="shared" si="12"/>
        <v/>
      </c>
      <c r="CH100" s="227" t="str">
        <f t="shared" si="13"/>
        <v/>
      </c>
      <c r="CI100" s="230" t="str">
        <f t="shared" si="14"/>
        <v/>
      </c>
      <c r="CJ100" s="222" t="str">
        <f t="shared" si="15"/>
        <v/>
      </c>
      <c r="CK100" s="222" t="str">
        <f t="shared" si="16"/>
        <v/>
      </c>
      <c r="CL100" s="222" t="str">
        <f t="shared" si="17"/>
        <v/>
      </c>
      <c r="CM100" s="222" t="str">
        <f t="shared" si="18"/>
        <v/>
      </c>
      <c r="CN100" s="222" t="str">
        <f t="shared" si="19"/>
        <v/>
      </c>
      <c r="CO100" s="222" t="str">
        <f t="shared" si="20"/>
        <v/>
      </c>
      <c r="CP100" s="222" t="str">
        <f t="shared" si="21"/>
        <v/>
      </c>
      <c r="CQ100" s="222" t="str">
        <f t="shared" si="22"/>
        <v/>
      </c>
      <c r="CR100" s="222" t="str">
        <f t="shared" si="23"/>
        <v/>
      </c>
      <c r="CS100" s="222" t="str">
        <f t="shared" si="24"/>
        <v/>
      </c>
      <c r="CT100" s="222" t="str">
        <f t="shared" si="25"/>
        <v/>
      </c>
      <c r="CV100" s="241" t="s">
        <v>54</v>
      </c>
      <c r="CW100" s="241">
        <f t="shared" si="2"/>
        <v>0</v>
      </c>
      <c r="CX100" s="21">
        <f t="shared" si="26"/>
        <v>0</v>
      </c>
      <c r="CY100" s="21">
        <f t="shared" si="3"/>
        <v>0</v>
      </c>
      <c r="CZ100" s="21">
        <f t="shared" si="4"/>
        <v>0</v>
      </c>
      <c r="DA100" s="21">
        <f t="shared" si="4"/>
        <v>0</v>
      </c>
      <c r="DB100" s="21">
        <f t="shared" si="4"/>
        <v>0</v>
      </c>
      <c r="DC100" s="21">
        <f t="shared" si="4"/>
        <v>0</v>
      </c>
      <c r="DD100" s="21">
        <f t="shared" si="4"/>
        <v>0</v>
      </c>
      <c r="DE100" s="21">
        <f t="shared" si="4"/>
        <v>0</v>
      </c>
      <c r="DF100" s="21">
        <f t="shared" si="4"/>
        <v>0</v>
      </c>
      <c r="DG100" s="222"/>
      <c r="DH100" s="222"/>
      <c r="DI100" s="222"/>
      <c r="DT100" s="220"/>
      <c r="DU100" s="220"/>
      <c r="DV100" s="220"/>
      <c r="DW100" s="220"/>
      <c r="DX100" s="220"/>
    </row>
    <row r="101" spans="6:128" ht="19.5" customHeight="1">
      <c r="F101" s="401">
        <v>30</v>
      </c>
      <c r="G101" s="401"/>
      <c r="H101" s="402"/>
      <c r="I101" s="403"/>
      <c r="J101" s="403"/>
      <c r="K101" s="403"/>
      <c r="L101" s="404"/>
      <c r="M101" s="402"/>
      <c r="N101" s="403"/>
      <c r="O101" s="403"/>
      <c r="P101" s="403"/>
      <c r="Q101" s="404"/>
      <c r="R101" s="406"/>
      <c r="S101" s="406"/>
      <c r="T101" s="406"/>
      <c r="U101" s="406"/>
      <c r="V101" s="407"/>
      <c r="W101" s="407"/>
      <c r="X101" s="407"/>
      <c r="Y101" s="407"/>
      <c r="Z101" s="407"/>
      <c r="AA101" s="407"/>
      <c r="AB101" s="407"/>
      <c r="AC101" s="407"/>
      <c r="AD101" s="408" t="str">
        <f t="shared" si="5"/>
        <v/>
      </c>
      <c r="AE101" s="408"/>
      <c r="AF101" s="408"/>
      <c r="AG101" s="419"/>
      <c r="AH101" s="419"/>
      <c r="AI101" s="419"/>
      <c r="AJ101" s="419"/>
      <c r="AK101" s="419"/>
      <c r="AL101" s="430"/>
      <c r="AM101" s="431"/>
      <c r="AN101" s="432"/>
      <c r="AO101" s="420" t="str">
        <f t="shared" si="6"/>
        <v/>
      </c>
      <c r="AP101" s="420"/>
      <c r="AQ101" s="420"/>
      <c r="AR101" s="420" t="str">
        <f t="shared" si="7"/>
        <v/>
      </c>
      <c r="AS101" s="420"/>
      <c r="AT101" s="420"/>
      <c r="AU101" s="420" t="str">
        <f t="shared" si="8"/>
        <v/>
      </c>
      <c r="AV101" s="420"/>
      <c r="AW101" s="420"/>
      <c r="AX101" s="420" t="str">
        <f t="shared" si="9"/>
        <v/>
      </c>
      <c r="AY101" s="420"/>
      <c r="AZ101" s="420"/>
      <c r="BA101" s="420" t="str">
        <f t="shared" si="10"/>
        <v/>
      </c>
      <c r="BB101" s="420"/>
      <c r="BC101" s="420"/>
      <c r="BD101" s="427"/>
      <c r="BE101" s="428"/>
      <c r="BF101" s="428"/>
      <c r="BG101" s="429"/>
      <c r="BK101" s="22"/>
      <c r="BL101" s="22"/>
      <c r="BM101" s="22"/>
      <c r="BN101" s="22"/>
      <c r="BO101" s="22"/>
      <c r="BP101" s="22"/>
      <c r="BQ101" s="22"/>
      <c r="BR101" s="22"/>
      <c r="BS101" s="22"/>
      <c r="BT101" s="22"/>
      <c r="BU101" s="22"/>
      <c r="BV101" s="22"/>
      <c r="BW101" s="22"/>
      <c r="BX101" s="22"/>
      <c r="BY101" s="22"/>
      <c r="BZ101" s="22"/>
      <c r="CA101" s="22"/>
      <c r="CB101" s="22"/>
      <c r="CE101" s="222">
        <v>30</v>
      </c>
      <c r="CF101" s="227" t="str">
        <f t="shared" si="11"/>
        <v/>
      </c>
      <c r="CG101" s="222" t="str">
        <f t="shared" si="12"/>
        <v/>
      </c>
      <c r="CH101" s="227" t="str">
        <f t="shared" si="13"/>
        <v/>
      </c>
      <c r="CI101" s="230" t="str">
        <f t="shared" si="14"/>
        <v/>
      </c>
      <c r="CJ101" s="222" t="str">
        <f t="shared" si="15"/>
        <v/>
      </c>
      <c r="CK101" s="222" t="str">
        <f t="shared" si="16"/>
        <v/>
      </c>
      <c r="CL101" s="222" t="str">
        <f t="shared" si="17"/>
        <v/>
      </c>
      <c r="CM101" s="222" t="str">
        <f t="shared" si="18"/>
        <v/>
      </c>
      <c r="CN101" s="222" t="str">
        <f t="shared" si="19"/>
        <v/>
      </c>
      <c r="CO101" s="222" t="str">
        <f t="shared" si="20"/>
        <v/>
      </c>
      <c r="CP101" s="222" t="str">
        <f t="shared" si="21"/>
        <v/>
      </c>
      <c r="CQ101" s="222" t="str">
        <f t="shared" si="22"/>
        <v/>
      </c>
      <c r="CR101" s="222" t="str">
        <f t="shared" si="23"/>
        <v/>
      </c>
      <c r="CS101" s="222" t="str">
        <f t="shared" si="24"/>
        <v/>
      </c>
      <c r="CT101" s="222" t="str">
        <f t="shared" si="25"/>
        <v/>
      </c>
      <c r="CV101" s="241" t="s">
        <v>56</v>
      </c>
      <c r="CW101" s="241">
        <f t="shared" si="2"/>
        <v>0</v>
      </c>
      <c r="CX101" s="21">
        <f t="shared" si="26"/>
        <v>0</v>
      </c>
      <c r="CY101" s="21">
        <f t="shared" si="3"/>
        <v>0</v>
      </c>
      <c r="CZ101" s="21">
        <f t="shared" si="4"/>
        <v>0</v>
      </c>
      <c r="DA101" s="21">
        <f t="shared" si="4"/>
        <v>0</v>
      </c>
      <c r="DB101" s="21">
        <f t="shared" si="4"/>
        <v>0</v>
      </c>
      <c r="DC101" s="21">
        <f t="shared" si="4"/>
        <v>0</v>
      </c>
      <c r="DD101" s="21">
        <f t="shared" si="4"/>
        <v>0</v>
      </c>
      <c r="DE101" s="21">
        <f t="shared" si="4"/>
        <v>0</v>
      </c>
      <c r="DF101" s="21">
        <f t="shared" si="4"/>
        <v>0</v>
      </c>
      <c r="DG101" s="222"/>
      <c r="DH101" s="222"/>
      <c r="DI101" s="222"/>
      <c r="DT101" s="220"/>
      <c r="DU101" s="220"/>
      <c r="DV101" s="220"/>
      <c r="DW101" s="220"/>
      <c r="DX101" s="220"/>
    </row>
    <row r="102" spans="6:128" ht="19.5" customHeight="1">
      <c r="F102" s="401">
        <v>31</v>
      </c>
      <c r="G102" s="401"/>
      <c r="H102" s="402"/>
      <c r="I102" s="403"/>
      <c r="J102" s="403"/>
      <c r="K102" s="403"/>
      <c r="L102" s="404"/>
      <c r="M102" s="402"/>
      <c r="N102" s="403"/>
      <c r="O102" s="403"/>
      <c r="P102" s="403"/>
      <c r="Q102" s="404"/>
      <c r="R102" s="406"/>
      <c r="S102" s="406"/>
      <c r="T102" s="406"/>
      <c r="U102" s="406"/>
      <c r="V102" s="407"/>
      <c r="W102" s="407"/>
      <c r="X102" s="407"/>
      <c r="Y102" s="407"/>
      <c r="Z102" s="407"/>
      <c r="AA102" s="407"/>
      <c r="AB102" s="407"/>
      <c r="AC102" s="407"/>
      <c r="AD102" s="408" t="str">
        <f t="shared" si="5"/>
        <v/>
      </c>
      <c r="AE102" s="408"/>
      <c r="AF102" s="408"/>
      <c r="AG102" s="419"/>
      <c r="AH102" s="419"/>
      <c r="AI102" s="419"/>
      <c r="AJ102" s="419"/>
      <c r="AK102" s="419"/>
      <c r="AL102" s="430"/>
      <c r="AM102" s="431"/>
      <c r="AN102" s="432"/>
      <c r="AO102" s="420" t="str">
        <f t="shared" si="6"/>
        <v/>
      </c>
      <c r="AP102" s="420"/>
      <c r="AQ102" s="420"/>
      <c r="AR102" s="420" t="str">
        <f t="shared" si="7"/>
        <v/>
      </c>
      <c r="AS102" s="420"/>
      <c r="AT102" s="420"/>
      <c r="AU102" s="420" t="str">
        <f t="shared" si="8"/>
        <v/>
      </c>
      <c r="AV102" s="420"/>
      <c r="AW102" s="420"/>
      <c r="AX102" s="420" t="str">
        <f t="shared" si="9"/>
        <v/>
      </c>
      <c r="AY102" s="420"/>
      <c r="AZ102" s="420"/>
      <c r="BA102" s="420" t="str">
        <f t="shared" si="10"/>
        <v/>
      </c>
      <c r="BB102" s="420"/>
      <c r="BC102" s="420"/>
      <c r="BD102" s="427"/>
      <c r="BE102" s="428"/>
      <c r="BF102" s="428"/>
      <c r="BG102" s="429"/>
      <c r="BK102" s="22"/>
      <c r="BL102" s="22"/>
      <c r="BM102" s="22"/>
      <c r="BN102" s="22"/>
      <c r="BO102" s="22"/>
      <c r="BP102" s="22"/>
      <c r="BQ102" s="22"/>
      <c r="BR102" s="22"/>
      <c r="BS102" s="22"/>
      <c r="BT102" s="22"/>
      <c r="BU102" s="22"/>
      <c r="BV102" s="22"/>
      <c r="BW102" s="22"/>
      <c r="BX102" s="22"/>
      <c r="BY102" s="22"/>
      <c r="BZ102" s="22"/>
      <c r="CA102" s="22"/>
      <c r="CB102" s="22"/>
      <c r="CE102" s="222">
        <v>31</v>
      </c>
      <c r="CF102" s="227" t="str">
        <f t="shared" si="11"/>
        <v/>
      </c>
      <c r="CG102" s="222" t="str">
        <f t="shared" si="12"/>
        <v/>
      </c>
      <c r="CH102" s="227" t="str">
        <f t="shared" si="13"/>
        <v/>
      </c>
      <c r="CI102" s="230" t="str">
        <f t="shared" si="14"/>
        <v/>
      </c>
      <c r="CJ102" s="222" t="str">
        <f t="shared" si="15"/>
        <v/>
      </c>
      <c r="CK102" s="222" t="str">
        <f t="shared" si="16"/>
        <v/>
      </c>
      <c r="CL102" s="222" t="str">
        <f t="shared" si="17"/>
        <v/>
      </c>
      <c r="CM102" s="222" t="str">
        <f t="shared" si="18"/>
        <v/>
      </c>
      <c r="CN102" s="222" t="str">
        <f t="shared" si="19"/>
        <v/>
      </c>
      <c r="CO102" s="222" t="str">
        <f t="shared" si="20"/>
        <v/>
      </c>
      <c r="CP102" s="222" t="str">
        <f t="shared" si="21"/>
        <v/>
      </c>
      <c r="CQ102" s="222" t="str">
        <f t="shared" si="22"/>
        <v/>
      </c>
      <c r="CR102" s="222" t="str">
        <f t="shared" si="23"/>
        <v/>
      </c>
      <c r="CS102" s="222" t="str">
        <f t="shared" si="24"/>
        <v/>
      </c>
      <c r="CT102" s="222" t="str">
        <f t="shared" si="25"/>
        <v/>
      </c>
      <c r="CV102" s="241" t="s">
        <v>58</v>
      </c>
      <c r="CW102" s="241">
        <f t="shared" si="2"/>
        <v>0</v>
      </c>
      <c r="CX102" s="21">
        <f t="shared" si="26"/>
        <v>0</v>
      </c>
      <c r="CY102" s="21">
        <f t="shared" si="3"/>
        <v>0</v>
      </c>
      <c r="CZ102" s="21">
        <f t="shared" si="4"/>
        <v>0</v>
      </c>
      <c r="DA102" s="21">
        <f t="shared" si="4"/>
        <v>0</v>
      </c>
      <c r="DB102" s="21">
        <f t="shared" si="4"/>
        <v>0</v>
      </c>
      <c r="DC102" s="21">
        <f t="shared" si="4"/>
        <v>0</v>
      </c>
      <c r="DD102" s="21">
        <f t="shared" si="4"/>
        <v>0</v>
      </c>
      <c r="DE102" s="21">
        <f t="shared" si="4"/>
        <v>0</v>
      </c>
      <c r="DF102" s="21">
        <f t="shared" si="4"/>
        <v>0</v>
      </c>
      <c r="DG102" s="222"/>
      <c r="DH102" s="222"/>
      <c r="DI102" s="222"/>
      <c r="DT102" s="220"/>
      <c r="DU102" s="220"/>
      <c r="DV102" s="220"/>
      <c r="DW102" s="220"/>
      <c r="DX102" s="220"/>
    </row>
    <row r="103" spans="6:128" ht="19.5" customHeight="1">
      <c r="F103" s="401">
        <v>32</v>
      </c>
      <c r="G103" s="401"/>
      <c r="H103" s="402"/>
      <c r="I103" s="403"/>
      <c r="J103" s="403"/>
      <c r="K103" s="403"/>
      <c r="L103" s="404"/>
      <c r="M103" s="402"/>
      <c r="N103" s="403"/>
      <c r="O103" s="403"/>
      <c r="P103" s="403"/>
      <c r="Q103" s="404"/>
      <c r="R103" s="406"/>
      <c r="S103" s="406"/>
      <c r="T103" s="406"/>
      <c r="U103" s="406"/>
      <c r="V103" s="407"/>
      <c r="W103" s="407"/>
      <c r="X103" s="407"/>
      <c r="Y103" s="407"/>
      <c r="Z103" s="407"/>
      <c r="AA103" s="407"/>
      <c r="AB103" s="407"/>
      <c r="AC103" s="407"/>
      <c r="AD103" s="408" t="str">
        <f t="shared" si="5"/>
        <v/>
      </c>
      <c r="AE103" s="408"/>
      <c r="AF103" s="408"/>
      <c r="AG103" s="419"/>
      <c r="AH103" s="419"/>
      <c r="AI103" s="419"/>
      <c r="AJ103" s="419"/>
      <c r="AK103" s="419"/>
      <c r="AL103" s="430"/>
      <c r="AM103" s="431"/>
      <c r="AN103" s="432"/>
      <c r="AO103" s="420" t="str">
        <f t="shared" si="6"/>
        <v/>
      </c>
      <c r="AP103" s="420"/>
      <c r="AQ103" s="420"/>
      <c r="AR103" s="420" t="str">
        <f t="shared" si="7"/>
        <v/>
      </c>
      <c r="AS103" s="420"/>
      <c r="AT103" s="420"/>
      <c r="AU103" s="420" t="str">
        <f t="shared" si="8"/>
        <v/>
      </c>
      <c r="AV103" s="420"/>
      <c r="AW103" s="420"/>
      <c r="AX103" s="420" t="str">
        <f t="shared" si="9"/>
        <v/>
      </c>
      <c r="AY103" s="420"/>
      <c r="AZ103" s="420"/>
      <c r="BA103" s="420" t="str">
        <f t="shared" si="10"/>
        <v/>
      </c>
      <c r="BB103" s="420"/>
      <c r="BC103" s="420"/>
      <c r="BD103" s="427"/>
      <c r="BE103" s="428"/>
      <c r="BF103" s="428"/>
      <c r="BG103" s="429"/>
      <c r="BK103" s="22"/>
      <c r="BL103" s="22"/>
      <c r="BM103" s="22"/>
      <c r="BN103" s="22"/>
      <c r="BO103" s="22"/>
      <c r="BP103" s="22"/>
      <c r="BQ103" s="22"/>
      <c r="BR103" s="22"/>
      <c r="BS103" s="22"/>
      <c r="BT103" s="22"/>
      <c r="BU103" s="22"/>
      <c r="BV103" s="22"/>
      <c r="BW103" s="22"/>
      <c r="BX103" s="22"/>
      <c r="BY103" s="22"/>
      <c r="BZ103" s="22"/>
      <c r="CA103" s="22"/>
      <c r="CB103" s="22"/>
      <c r="CE103" s="222">
        <v>32</v>
      </c>
      <c r="CF103" s="227" t="str">
        <f t="shared" si="11"/>
        <v/>
      </c>
      <c r="CG103" s="222" t="str">
        <f t="shared" si="12"/>
        <v/>
      </c>
      <c r="CH103" s="227" t="str">
        <f t="shared" si="13"/>
        <v/>
      </c>
      <c r="CI103" s="230" t="str">
        <f t="shared" si="14"/>
        <v/>
      </c>
      <c r="CJ103" s="222" t="str">
        <f t="shared" si="15"/>
        <v/>
      </c>
      <c r="CK103" s="222" t="str">
        <f t="shared" si="16"/>
        <v/>
      </c>
      <c r="CL103" s="222" t="str">
        <f t="shared" si="17"/>
        <v/>
      </c>
      <c r="CM103" s="222" t="str">
        <f t="shared" si="18"/>
        <v/>
      </c>
      <c r="CN103" s="222" t="str">
        <f t="shared" si="19"/>
        <v/>
      </c>
      <c r="CO103" s="222" t="str">
        <f t="shared" si="20"/>
        <v/>
      </c>
      <c r="CP103" s="222" t="str">
        <f t="shared" si="21"/>
        <v/>
      </c>
      <c r="CQ103" s="222" t="str">
        <f t="shared" si="22"/>
        <v/>
      </c>
      <c r="CR103" s="222" t="str">
        <f t="shared" si="23"/>
        <v/>
      </c>
      <c r="CS103" s="222" t="str">
        <f t="shared" si="24"/>
        <v/>
      </c>
      <c r="CT103" s="222" t="str">
        <f t="shared" si="25"/>
        <v/>
      </c>
      <c r="CV103" s="241" t="s">
        <v>60</v>
      </c>
      <c r="CW103" s="241">
        <f t="shared" si="2"/>
        <v>0</v>
      </c>
      <c r="CX103" s="21">
        <f t="shared" si="26"/>
        <v>0</v>
      </c>
      <c r="CY103" s="21">
        <f t="shared" si="3"/>
        <v>0</v>
      </c>
      <c r="CZ103" s="21">
        <f t="shared" si="4"/>
        <v>0</v>
      </c>
      <c r="DA103" s="21">
        <f t="shared" si="4"/>
        <v>0</v>
      </c>
      <c r="DB103" s="21">
        <f t="shared" si="4"/>
        <v>0</v>
      </c>
      <c r="DC103" s="21">
        <f t="shared" si="4"/>
        <v>0</v>
      </c>
      <c r="DD103" s="21">
        <f t="shared" si="4"/>
        <v>0</v>
      </c>
      <c r="DE103" s="21">
        <f t="shared" si="4"/>
        <v>0</v>
      </c>
      <c r="DF103" s="21">
        <f t="shared" si="4"/>
        <v>0</v>
      </c>
      <c r="DG103" s="222"/>
      <c r="DH103" s="222"/>
      <c r="DI103" s="222"/>
      <c r="DT103" s="220"/>
      <c r="DU103" s="220"/>
      <c r="DV103" s="220"/>
      <c r="DW103" s="220"/>
      <c r="DX103" s="220"/>
    </row>
    <row r="104" spans="6:128" ht="19.5" customHeight="1">
      <c r="F104" s="401">
        <v>33</v>
      </c>
      <c r="G104" s="401"/>
      <c r="H104" s="402"/>
      <c r="I104" s="403"/>
      <c r="J104" s="403"/>
      <c r="K104" s="403"/>
      <c r="L104" s="404"/>
      <c r="M104" s="402"/>
      <c r="N104" s="403"/>
      <c r="O104" s="403"/>
      <c r="P104" s="403"/>
      <c r="Q104" s="404"/>
      <c r="R104" s="406"/>
      <c r="S104" s="406"/>
      <c r="T104" s="406"/>
      <c r="U104" s="406"/>
      <c r="V104" s="407"/>
      <c r="W104" s="407"/>
      <c r="X104" s="407"/>
      <c r="Y104" s="407"/>
      <c r="Z104" s="407"/>
      <c r="AA104" s="407"/>
      <c r="AB104" s="407"/>
      <c r="AC104" s="407"/>
      <c r="AD104" s="408" t="str">
        <f t="shared" si="5"/>
        <v/>
      </c>
      <c r="AE104" s="408"/>
      <c r="AF104" s="408"/>
      <c r="AG104" s="419"/>
      <c r="AH104" s="419"/>
      <c r="AI104" s="419"/>
      <c r="AJ104" s="419"/>
      <c r="AK104" s="419"/>
      <c r="AL104" s="430"/>
      <c r="AM104" s="431"/>
      <c r="AN104" s="432"/>
      <c r="AO104" s="420" t="str">
        <f t="shared" si="6"/>
        <v/>
      </c>
      <c r="AP104" s="420"/>
      <c r="AQ104" s="420"/>
      <c r="AR104" s="420" t="str">
        <f t="shared" si="7"/>
        <v/>
      </c>
      <c r="AS104" s="420"/>
      <c r="AT104" s="420"/>
      <c r="AU104" s="420" t="str">
        <f t="shared" si="8"/>
        <v/>
      </c>
      <c r="AV104" s="420"/>
      <c r="AW104" s="420"/>
      <c r="AX104" s="420" t="str">
        <f t="shared" si="9"/>
        <v/>
      </c>
      <c r="AY104" s="420"/>
      <c r="AZ104" s="420"/>
      <c r="BA104" s="420" t="str">
        <f t="shared" si="10"/>
        <v/>
      </c>
      <c r="BB104" s="420"/>
      <c r="BC104" s="420"/>
      <c r="BD104" s="427"/>
      <c r="BE104" s="428"/>
      <c r="BF104" s="428"/>
      <c r="BG104" s="429"/>
      <c r="BK104" s="22"/>
      <c r="BL104" s="22"/>
      <c r="BM104" s="22"/>
      <c r="BN104" s="22"/>
      <c r="BO104" s="22"/>
      <c r="BP104" s="22"/>
      <c r="BQ104" s="22"/>
      <c r="BR104" s="22"/>
      <c r="BS104" s="22"/>
      <c r="BT104" s="22"/>
      <c r="BU104" s="22"/>
      <c r="BV104" s="22"/>
      <c r="BW104" s="22"/>
      <c r="BX104" s="22"/>
      <c r="BY104" s="22"/>
      <c r="BZ104" s="22"/>
      <c r="CA104" s="22"/>
      <c r="CB104" s="22"/>
      <c r="CE104" s="222">
        <v>33</v>
      </c>
      <c r="CF104" s="227" t="str">
        <f t="shared" si="11"/>
        <v/>
      </c>
      <c r="CG104" s="222" t="str">
        <f t="shared" si="12"/>
        <v/>
      </c>
      <c r="CH104" s="227" t="str">
        <f t="shared" si="13"/>
        <v/>
      </c>
      <c r="CI104" s="230" t="str">
        <f t="shared" si="14"/>
        <v/>
      </c>
      <c r="CJ104" s="222" t="str">
        <f t="shared" si="15"/>
        <v/>
      </c>
      <c r="CK104" s="222" t="str">
        <f t="shared" si="16"/>
        <v/>
      </c>
      <c r="CL104" s="222" t="str">
        <f t="shared" si="17"/>
        <v/>
      </c>
      <c r="CM104" s="222" t="str">
        <f t="shared" si="18"/>
        <v/>
      </c>
      <c r="CN104" s="222" t="str">
        <f t="shared" si="19"/>
        <v/>
      </c>
      <c r="CO104" s="222" t="str">
        <f t="shared" si="20"/>
        <v/>
      </c>
      <c r="CP104" s="222" t="str">
        <f t="shared" si="21"/>
        <v/>
      </c>
      <c r="CQ104" s="222" t="str">
        <f t="shared" si="22"/>
        <v/>
      </c>
      <c r="CR104" s="222" t="str">
        <f t="shared" si="23"/>
        <v/>
      </c>
      <c r="CS104" s="222" t="str">
        <f t="shared" si="24"/>
        <v/>
      </c>
      <c r="CT104" s="222" t="str">
        <f t="shared" si="25"/>
        <v/>
      </c>
      <c r="CV104" s="241" t="s">
        <v>62</v>
      </c>
      <c r="CW104" s="241">
        <f t="shared" si="2"/>
        <v>0</v>
      </c>
      <c r="CX104" s="21">
        <f t="shared" si="26"/>
        <v>0</v>
      </c>
      <c r="CY104" s="21">
        <f t="shared" si="3"/>
        <v>0</v>
      </c>
      <c r="CZ104" s="21">
        <f t="shared" ref="CZ104:DF121" si="27">CX104/10</f>
        <v>0</v>
      </c>
      <c r="DA104" s="21">
        <f t="shared" si="27"/>
        <v>0</v>
      </c>
      <c r="DB104" s="21">
        <f t="shared" si="27"/>
        <v>0</v>
      </c>
      <c r="DC104" s="21">
        <f t="shared" si="27"/>
        <v>0</v>
      </c>
      <c r="DD104" s="21">
        <f t="shared" si="27"/>
        <v>0</v>
      </c>
      <c r="DE104" s="21">
        <f t="shared" si="27"/>
        <v>0</v>
      </c>
      <c r="DF104" s="21">
        <f t="shared" si="27"/>
        <v>0</v>
      </c>
      <c r="DG104" s="222"/>
      <c r="DH104" s="222"/>
      <c r="DI104" s="222"/>
      <c r="DT104" s="220"/>
      <c r="DU104" s="220"/>
      <c r="DV104" s="220"/>
      <c r="DW104" s="220"/>
      <c r="DX104" s="220"/>
    </row>
    <row r="105" spans="6:128" ht="19.5" customHeight="1">
      <c r="F105" s="401">
        <v>34</v>
      </c>
      <c r="G105" s="401"/>
      <c r="H105" s="402"/>
      <c r="I105" s="403"/>
      <c r="J105" s="403"/>
      <c r="K105" s="403"/>
      <c r="L105" s="404"/>
      <c r="M105" s="402"/>
      <c r="N105" s="403"/>
      <c r="O105" s="403"/>
      <c r="P105" s="403"/>
      <c r="Q105" s="404"/>
      <c r="R105" s="406"/>
      <c r="S105" s="406"/>
      <c r="T105" s="406"/>
      <c r="U105" s="406"/>
      <c r="V105" s="407"/>
      <c r="W105" s="407"/>
      <c r="X105" s="407"/>
      <c r="Y105" s="407"/>
      <c r="Z105" s="407"/>
      <c r="AA105" s="407"/>
      <c r="AB105" s="407"/>
      <c r="AC105" s="407"/>
      <c r="AD105" s="408" t="str">
        <f t="shared" si="5"/>
        <v/>
      </c>
      <c r="AE105" s="408"/>
      <c r="AF105" s="408"/>
      <c r="AG105" s="419"/>
      <c r="AH105" s="419"/>
      <c r="AI105" s="419"/>
      <c r="AJ105" s="419"/>
      <c r="AK105" s="419"/>
      <c r="AL105" s="430"/>
      <c r="AM105" s="431"/>
      <c r="AN105" s="432"/>
      <c r="AO105" s="420" t="str">
        <f t="shared" si="6"/>
        <v/>
      </c>
      <c r="AP105" s="420"/>
      <c r="AQ105" s="420"/>
      <c r="AR105" s="420" t="str">
        <f t="shared" si="7"/>
        <v/>
      </c>
      <c r="AS105" s="420"/>
      <c r="AT105" s="420"/>
      <c r="AU105" s="420" t="str">
        <f t="shared" si="8"/>
        <v/>
      </c>
      <c r="AV105" s="420"/>
      <c r="AW105" s="420"/>
      <c r="AX105" s="420" t="str">
        <f t="shared" si="9"/>
        <v/>
      </c>
      <c r="AY105" s="420"/>
      <c r="AZ105" s="420"/>
      <c r="BA105" s="420" t="str">
        <f t="shared" si="10"/>
        <v/>
      </c>
      <c r="BB105" s="420"/>
      <c r="BC105" s="420"/>
      <c r="BD105" s="427"/>
      <c r="BE105" s="428"/>
      <c r="BF105" s="428"/>
      <c r="BG105" s="429"/>
      <c r="BK105" s="22"/>
      <c r="BL105" s="22"/>
      <c r="BM105" s="22"/>
      <c r="BN105" s="22"/>
      <c r="BO105" s="22"/>
      <c r="BP105" s="22"/>
      <c r="BQ105" s="22"/>
      <c r="BR105" s="22"/>
      <c r="BS105" s="22"/>
      <c r="BT105" s="22"/>
      <c r="BU105" s="22"/>
      <c r="BV105" s="22"/>
      <c r="BW105" s="22"/>
      <c r="BX105" s="22"/>
      <c r="BY105" s="22"/>
      <c r="BZ105" s="22"/>
      <c r="CA105" s="22"/>
      <c r="CB105" s="22"/>
      <c r="CE105" s="222">
        <v>34</v>
      </c>
      <c r="CF105" s="227" t="str">
        <f t="shared" si="11"/>
        <v/>
      </c>
      <c r="CG105" s="222" t="str">
        <f t="shared" si="12"/>
        <v/>
      </c>
      <c r="CH105" s="227" t="str">
        <f t="shared" si="13"/>
        <v/>
      </c>
      <c r="CI105" s="230" t="str">
        <f t="shared" si="14"/>
        <v/>
      </c>
      <c r="CJ105" s="222" t="str">
        <f t="shared" si="15"/>
        <v/>
      </c>
      <c r="CK105" s="222" t="str">
        <f t="shared" si="16"/>
        <v/>
      </c>
      <c r="CL105" s="222" t="str">
        <f t="shared" si="17"/>
        <v/>
      </c>
      <c r="CM105" s="222" t="str">
        <f t="shared" si="18"/>
        <v/>
      </c>
      <c r="CN105" s="222" t="str">
        <f t="shared" si="19"/>
        <v/>
      </c>
      <c r="CO105" s="222" t="str">
        <f t="shared" si="20"/>
        <v/>
      </c>
      <c r="CP105" s="222" t="str">
        <f t="shared" si="21"/>
        <v/>
      </c>
      <c r="CQ105" s="222" t="str">
        <f t="shared" si="22"/>
        <v/>
      </c>
      <c r="CR105" s="222" t="str">
        <f t="shared" si="23"/>
        <v/>
      </c>
      <c r="CS105" s="222" t="str">
        <f t="shared" si="24"/>
        <v/>
      </c>
      <c r="CT105" s="222" t="str">
        <f t="shared" si="25"/>
        <v/>
      </c>
      <c r="CV105" s="241" t="s">
        <v>64</v>
      </c>
      <c r="CW105" s="241">
        <f t="shared" si="2"/>
        <v>0</v>
      </c>
      <c r="CX105" s="21">
        <f t="shared" si="26"/>
        <v>0</v>
      </c>
      <c r="CY105" s="21">
        <f t="shared" si="3"/>
        <v>0</v>
      </c>
      <c r="CZ105" s="21">
        <f t="shared" si="27"/>
        <v>0</v>
      </c>
      <c r="DA105" s="21">
        <f t="shared" si="27"/>
        <v>0</v>
      </c>
      <c r="DB105" s="21">
        <f t="shared" si="27"/>
        <v>0</v>
      </c>
      <c r="DC105" s="21">
        <f t="shared" si="27"/>
        <v>0</v>
      </c>
      <c r="DD105" s="21">
        <f t="shared" si="27"/>
        <v>0</v>
      </c>
      <c r="DE105" s="21">
        <f t="shared" si="27"/>
        <v>0</v>
      </c>
      <c r="DF105" s="21">
        <f t="shared" si="27"/>
        <v>0</v>
      </c>
      <c r="DG105" s="222"/>
      <c r="DH105" s="222"/>
      <c r="DI105" s="222"/>
      <c r="DT105" s="220"/>
      <c r="DU105" s="220"/>
      <c r="DV105" s="220"/>
      <c r="DW105" s="220"/>
      <c r="DX105" s="220"/>
    </row>
    <row r="106" spans="6:128" ht="19.5" customHeight="1">
      <c r="F106" s="401">
        <v>35</v>
      </c>
      <c r="G106" s="401"/>
      <c r="H106" s="402"/>
      <c r="I106" s="403"/>
      <c r="J106" s="403"/>
      <c r="K106" s="403"/>
      <c r="L106" s="404"/>
      <c r="M106" s="402"/>
      <c r="N106" s="403"/>
      <c r="O106" s="403"/>
      <c r="P106" s="403"/>
      <c r="Q106" s="404"/>
      <c r="R106" s="406"/>
      <c r="S106" s="406"/>
      <c r="T106" s="406"/>
      <c r="U106" s="406"/>
      <c r="V106" s="407"/>
      <c r="W106" s="407"/>
      <c r="X106" s="407"/>
      <c r="Y106" s="407"/>
      <c r="Z106" s="407"/>
      <c r="AA106" s="407"/>
      <c r="AB106" s="407"/>
      <c r="AC106" s="407"/>
      <c r="AD106" s="408" t="str">
        <f t="shared" si="5"/>
        <v/>
      </c>
      <c r="AE106" s="408"/>
      <c r="AF106" s="408"/>
      <c r="AG106" s="419"/>
      <c r="AH106" s="419"/>
      <c r="AI106" s="419"/>
      <c r="AJ106" s="419"/>
      <c r="AK106" s="419"/>
      <c r="AL106" s="430"/>
      <c r="AM106" s="431"/>
      <c r="AN106" s="432"/>
      <c r="AO106" s="420" t="str">
        <f t="shared" si="6"/>
        <v/>
      </c>
      <c r="AP106" s="420"/>
      <c r="AQ106" s="420"/>
      <c r="AR106" s="420" t="str">
        <f t="shared" si="7"/>
        <v/>
      </c>
      <c r="AS106" s="420"/>
      <c r="AT106" s="420"/>
      <c r="AU106" s="420" t="str">
        <f t="shared" si="8"/>
        <v/>
      </c>
      <c r="AV106" s="420"/>
      <c r="AW106" s="420"/>
      <c r="AX106" s="420" t="str">
        <f t="shared" si="9"/>
        <v/>
      </c>
      <c r="AY106" s="420"/>
      <c r="AZ106" s="420"/>
      <c r="BA106" s="420" t="str">
        <f t="shared" si="10"/>
        <v/>
      </c>
      <c r="BB106" s="420"/>
      <c r="BC106" s="420"/>
      <c r="BD106" s="427"/>
      <c r="BE106" s="428"/>
      <c r="BF106" s="428"/>
      <c r="BG106" s="429"/>
      <c r="BK106" s="22"/>
      <c r="BL106" s="22"/>
      <c r="BM106" s="22"/>
      <c r="BN106" s="22"/>
      <c r="BO106" s="22"/>
      <c r="BP106" s="22"/>
      <c r="BQ106" s="22"/>
      <c r="BR106" s="22"/>
      <c r="BS106" s="22"/>
      <c r="BT106" s="22"/>
      <c r="BU106" s="22"/>
      <c r="BV106" s="22"/>
      <c r="BW106" s="22"/>
      <c r="BX106" s="22"/>
      <c r="BY106" s="22"/>
      <c r="BZ106" s="22"/>
      <c r="CA106" s="22"/>
      <c r="CB106" s="22"/>
      <c r="CE106" s="222">
        <v>35</v>
      </c>
      <c r="CF106" s="227" t="str">
        <f t="shared" si="11"/>
        <v/>
      </c>
      <c r="CG106" s="222" t="str">
        <f t="shared" si="12"/>
        <v/>
      </c>
      <c r="CH106" s="227" t="str">
        <f t="shared" si="13"/>
        <v/>
      </c>
      <c r="CI106" s="230" t="str">
        <f t="shared" si="14"/>
        <v/>
      </c>
      <c r="CJ106" s="222" t="str">
        <f t="shared" si="15"/>
        <v/>
      </c>
      <c r="CK106" s="222" t="str">
        <f t="shared" si="16"/>
        <v/>
      </c>
      <c r="CL106" s="222" t="str">
        <f t="shared" si="17"/>
        <v/>
      </c>
      <c r="CM106" s="222" t="str">
        <f t="shared" si="18"/>
        <v/>
      </c>
      <c r="CN106" s="222" t="str">
        <f t="shared" si="19"/>
        <v/>
      </c>
      <c r="CO106" s="222" t="str">
        <f t="shared" si="20"/>
        <v/>
      </c>
      <c r="CP106" s="222" t="str">
        <f t="shared" si="21"/>
        <v/>
      </c>
      <c r="CQ106" s="222" t="str">
        <f t="shared" si="22"/>
        <v/>
      </c>
      <c r="CR106" s="222" t="str">
        <f t="shared" si="23"/>
        <v/>
      </c>
      <c r="CS106" s="222" t="str">
        <f t="shared" si="24"/>
        <v/>
      </c>
      <c r="CT106" s="222" t="str">
        <f t="shared" si="25"/>
        <v/>
      </c>
      <c r="CV106" s="241" t="s">
        <v>66</v>
      </c>
      <c r="CW106" s="241">
        <f t="shared" si="2"/>
        <v>0</v>
      </c>
      <c r="CX106" s="21">
        <f t="shared" si="26"/>
        <v>0</v>
      </c>
      <c r="CY106" s="21">
        <f t="shared" si="3"/>
        <v>0</v>
      </c>
      <c r="CZ106" s="21">
        <f t="shared" si="27"/>
        <v>0</v>
      </c>
      <c r="DA106" s="21">
        <f t="shared" si="27"/>
        <v>0</v>
      </c>
      <c r="DB106" s="21">
        <f t="shared" si="27"/>
        <v>0</v>
      </c>
      <c r="DC106" s="21">
        <f t="shared" si="27"/>
        <v>0</v>
      </c>
      <c r="DD106" s="21">
        <f t="shared" si="27"/>
        <v>0</v>
      </c>
      <c r="DE106" s="21">
        <f t="shared" si="27"/>
        <v>0</v>
      </c>
      <c r="DF106" s="21">
        <f t="shared" si="27"/>
        <v>0</v>
      </c>
      <c r="DG106" s="222"/>
      <c r="DH106" s="222"/>
      <c r="DI106" s="222"/>
      <c r="DT106" s="220"/>
      <c r="DU106" s="220"/>
      <c r="DV106" s="220"/>
      <c r="DW106" s="220"/>
      <c r="DX106" s="220"/>
    </row>
    <row r="107" spans="6:128" ht="19.5" customHeight="1">
      <c r="F107" s="401">
        <v>36</v>
      </c>
      <c r="G107" s="401"/>
      <c r="H107" s="402"/>
      <c r="I107" s="403"/>
      <c r="J107" s="403"/>
      <c r="K107" s="403"/>
      <c r="L107" s="404"/>
      <c r="M107" s="402"/>
      <c r="N107" s="403"/>
      <c r="O107" s="403"/>
      <c r="P107" s="403"/>
      <c r="Q107" s="404"/>
      <c r="R107" s="406"/>
      <c r="S107" s="406"/>
      <c r="T107" s="406"/>
      <c r="U107" s="406"/>
      <c r="V107" s="407"/>
      <c r="W107" s="407"/>
      <c r="X107" s="407"/>
      <c r="Y107" s="407"/>
      <c r="Z107" s="407"/>
      <c r="AA107" s="407"/>
      <c r="AB107" s="407"/>
      <c r="AC107" s="407"/>
      <c r="AD107" s="408" t="str">
        <f t="shared" si="5"/>
        <v/>
      </c>
      <c r="AE107" s="408"/>
      <c r="AF107" s="408"/>
      <c r="AG107" s="419"/>
      <c r="AH107" s="419"/>
      <c r="AI107" s="419"/>
      <c r="AJ107" s="419"/>
      <c r="AK107" s="419"/>
      <c r="AL107" s="430"/>
      <c r="AM107" s="431"/>
      <c r="AN107" s="432"/>
      <c r="AO107" s="420" t="str">
        <f t="shared" si="6"/>
        <v/>
      </c>
      <c r="AP107" s="420"/>
      <c r="AQ107" s="420"/>
      <c r="AR107" s="420" t="str">
        <f t="shared" si="7"/>
        <v/>
      </c>
      <c r="AS107" s="420"/>
      <c r="AT107" s="420"/>
      <c r="AU107" s="420" t="str">
        <f t="shared" si="8"/>
        <v/>
      </c>
      <c r="AV107" s="420"/>
      <c r="AW107" s="420"/>
      <c r="AX107" s="420" t="str">
        <f t="shared" si="9"/>
        <v/>
      </c>
      <c r="AY107" s="420"/>
      <c r="AZ107" s="420"/>
      <c r="BA107" s="420" t="str">
        <f t="shared" si="10"/>
        <v/>
      </c>
      <c r="BB107" s="420"/>
      <c r="BC107" s="420"/>
      <c r="BD107" s="427"/>
      <c r="BE107" s="428"/>
      <c r="BF107" s="428"/>
      <c r="BG107" s="429"/>
      <c r="BK107" s="22"/>
      <c r="BL107" s="22"/>
      <c r="BM107" s="22"/>
      <c r="BN107" s="22"/>
      <c r="BO107" s="22"/>
      <c r="BP107" s="22"/>
      <c r="BQ107" s="22"/>
      <c r="BR107" s="22"/>
      <c r="BS107" s="22"/>
      <c r="BT107" s="22"/>
      <c r="BU107" s="22"/>
      <c r="BV107" s="22"/>
      <c r="BW107" s="22"/>
      <c r="BX107" s="22"/>
      <c r="BY107" s="22"/>
      <c r="BZ107" s="22"/>
      <c r="CA107" s="22"/>
      <c r="CB107" s="22"/>
      <c r="CE107" s="222">
        <v>36</v>
      </c>
      <c r="CF107" s="227" t="str">
        <f t="shared" si="11"/>
        <v/>
      </c>
      <c r="CG107" s="222" t="str">
        <f t="shared" si="12"/>
        <v/>
      </c>
      <c r="CH107" s="227" t="str">
        <f t="shared" si="13"/>
        <v/>
      </c>
      <c r="CI107" s="230" t="str">
        <f t="shared" si="14"/>
        <v/>
      </c>
      <c r="CJ107" s="222" t="str">
        <f t="shared" si="15"/>
        <v/>
      </c>
      <c r="CK107" s="222" t="str">
        <f t="shared" si="16"/>
        <v/>
      </c>
      <c r="CL107" s="222" t="str">
        <f t="shared" si="17"/>
        <v/>
      </c>
      <c r="CM107" s="222" t="str">
        <f t="shared" si="18"/>
        <v/>
      </c>
      <c r="CN107" s="222" t="str">
        <f t="shared" si="19"/>
        <v/>
      </c>
      <c r="CO107" s="222" t="str">
        <f t="shared" si="20"/>
        <v/>
      </c>
      <c r="CP107" s="222" t="str">
        <f t="shared" si="21"/>
        <v/>
      </c>
      <c r="CQ107" s="222" t="str">
        <f t="shared" si="22"/>
        <v/>
      </c>
      <c r="CR107" s="222" t="str">
        <f t="shared" si="23"/>
        <v/>
      </c>
      <c r="CS107" s="222" t="str">
        <f t="shared" si="24"/>
        <v/>
      </c>
      <c r="CT107" s="222" t="str">
        <f t="shared" si="25"/>
        <v/>
      </c>
      <c r="CV107" s="241" t="s">
        <v>68</v>
      </c>
      <c r="CW107" s="241">
        <f t="shared" si="2"/>
        <v>0</v>
      </c>
      <c r="CX107" s="21">
        <f t="shared" si="26"/>
        <v>0</v>
      </c>
      <c r="CY107" s="21">
        <f t="shared" si="3"/>
        <v>0</v>
      </c>
      <c r="CZ107" s="21">
        <f t="shared" si="27"/>
        <v>0</v>
      </c>
      <c r="DA107" s="21">
        <f t="shared" si="27"/>
        <v>0</v>
      </c>
      <c r="DB107" s="21">
        <f t="shared" si="27"/>
        <v>0</v>
      </c>
      <c r="DC107" s="21">
        <f t="shared" si="27"/>
        <v>0</v>
      </c>
      <c r="DD107" s="21">
        <f t="shared" si="27"/>
        <v>0</v>
      </c>
      <c r="DE107" s="21">
        <f t="shared" si="27"/>
        <v>0</v>
      </c>
      <c r="DF107" s="21">
        <f t="shared" si="27"/>
        <v>0</v>
      </c>
      <c r="DG107" s="222"/>
      <c r="DH107" s="222"/>
      <c r="DI107" s="222"/>
      <c r="DT107" s="220"/>
      <c r="DU107" s="220"/>
      <c r="DV107" s="220"/>
      <c r="DW107" s="220"/>
      <c r="DX107" s="220"/>
    </row>
    <row r="108" spans="6:128" ht="19.5" customHeight="1">
      <c r="F108" s="401">
        <v>37</v>
      </c>
      <c r="G108" s="401"/>
      <c r="H108" s="402"/>
      <c r="I108" s="403"/>
      <c r="J108" s="403"/>
      <c r="K108" s="403"/>
      <c r="L108" s="404"/>
      <c r="M108" s="402"/>
      <c r="N108" s="403"/>
      <c r="O108" s="403"/>
      <c r="P108" s="403"/>
      <c r="Q108" s="404"/>
      <c r="R108" s="406"/>
      <c r="S108" s="406"/>
      <c r="T108" s="406"/>
      <c r="U108" s="406"/>
      <c r="V108" s="407"/>
      <c r="W108" s="407"/>
      <c r="X108" s="407"/>
      <c r="Y108" s="407"/>
      <c r="Z108" s="407"/>
      <c r="AA108" s="407"/>
      <c r="AB108" s="407"/>
      <c r="AC108" s="407"/>
      <c r="AD108" s="408" t="str">
        <f t="shared" si="5"/>
        <v/>
      </c>
      <c r="AE108" s="408"/>
      <c r="AF108" s="408"/>
      <c r="AG108" s="419"/>
      <c r="AH108" s="419"/>
      <c r="AI108" s="419"/>
      <c r="AJ108" s="419"/>
      <c r="AK108" s="419"/>
      <c r="AL108" s="430"/>
      <c r="AM108" s="431"/>
      <c r="AN108" s="432"/>
      <c r="AO108" s="420" t="str">
        <f t="shared" si="6"/>
        <v/>
      </c>
      <c r="AP108" s="420"/>
      <c r="AQ108" s="420"/>
      <c r="AR108" s="420" t="str">
        <f t="shared" si="7"/>
        <v/>
      </c>
      <c r="AS108" s="420"/>
      <c r="AT108" s="420"/>
      <c r="AU108" s="420" t="str">
        <f t="shared" si="8"/>
        <v/>
      </c>
      <c r="AV108" s="420"/>
      <c r="AW108" s="420"/>
      <c r="AX108" s="420" t="str">
        <f t="shared" si="9"/>
        <v/>
      </c>
      <c r="AY108" s="420"/>
      <c r="AZ108" s="420"/>
      <c r="BA108" s="420" t="str">
        <f t="shared" si="10"/>
        <v/>
      </c>
      <c r="BB108" s="420"/>
      <c r="BC108" s="420"/>
      <c r="BD108" s="427"/>
      <c r="BE108" s="428"/>
      <c r="BF108" s="428"/>
      <c r="BG108" s="429"/>
      <c r="BK108" s="22"/>
      <c r="BL108" s="22"/>
      <c r="BM108" s="22"/>
      <c r="BN108" s="22"/>
      <c r="BO108" s="22"/>
      <c r="BP108" s="22"/>
      <c r="BQ108" s="22"/>
      <c r="BR108" s="22"/>
      <c r="BS108" s="22"/>
      <c r="BT108" s="22"/>
      <c r="BU108" s="22"/>
      <c r="BV108" s="22"/>
      <c r="BW108" s="22"/>
      <c r="BX108" s="22"/>
      <c r="BY108" s="22"/>
      <c r="BZ108" s="22"/>
      <c r="CA108" s="22"/>
      <c r="CB108" s="22"/>
      <c r="CE108" s="222">
        <v>37</v>
      </c>
      <c r="CF108" s="227" t="str">
        <f t="shared" si="11"/>
        <v/>
      </c>
      <c r="CG108" s="222" t="str">
        <f t="shared" si="12"/>
        <v/>
      </c>
      <c r="CH108" s="227" t="str">
        <f t="shared" si="13"/>
        <v/>
      </c>
      <c r="CI108" s="230" t="str">
        <f t="shared" si="14"/>
        <v/>
      </c>
      <c r="CJ108" s="222" t="str">
        <f t="shared" si="15"/>
        <v/>
      </c>
      <c r="CK108" s="222" t="str">
        <f t="shared" si="16"/>
        <v/>
      </c>
      <c r="CL108" s="222" t="str">
        <f t="shared" si="17"/>
        <v/>
      </c>
      <c r="CM108" s="222" t="str">
        <f t="shared" si="18"/>
        <v/>
      </c>
      <c r="CN108" s="222" t="str">
        <f t="shared" si="19"/>
        <v/>
      </c>
      <c r="CO108" s="222" t="str">
        <f t="shared" si="20"/>
        <v/>
      </c>
      <c r="CP108" s="222" t="str">
        <f t="shared" si="21"/>
        <v/>
      </c>
      <c r="CQ108" s="222" t="str">
        <f t="shared" si="22"/>
        <v/>
      </c>
      <c r="CR108" s="222" t="str">
        <f t="shared" si="23"/>
        <v/>
      </c>
      <c r="CS108" s="222" t="str">
        <f t="shared" si="24"/>
        <v/>
      </c>
      <c r="CT108" s="222" t="str">
        <f t="shared" si="25"/>
        <v/>
      </c>
      <c r="CV108" s="241" t="s">
        <v>70</v>
      </c>
      <c r="CW108" s="241">
        <f t="shared" si="2"/>
        <v>0</v>
      </c>
      <c r="CX108" s="21">
        <f t="shared" si="26"/>
        <v>0</v>
      </c>
      <c r="CY108" s="21">
        <f t="shared" si="3"/>
        <v>0</v>
      </c>
      <c r="CZ108" s="21">
        <f t="shared" si="27"/>
        <v>0</v>
      </c>
      <c r="DA108" s="21">
        <f t="shared" si="27"/>
        <v>0</v>
      </c>
      <c r="DB108" s="21">
        <f t="shared" si="27"/>
        <v>0</v>
      </c>
      <c r="DC108" s="21">
        <f t="shared" si="27"/>
        <v>0</v>
      </c>
      <c r="DD108" s="21">
        <f t="shared" si="27"/>
        <v>0</v>
      </c>
      <c r="DE108" s="21">
        <f t="shared" si="27"/>
        <v>0</v>
      </c>
      <c r="DF108" s="21">
        <f t="shared" si="27"/>
        <v>0</v>
      </c>
      <c r="DG108" s="222"/>
      <c r="DH108" s="222"/>
      <c r="DI108" s="222"/>
      <c r="DT108" s="220"/>
      <c r="DU108" s="220"/>
      <c r="DV108" s="220"/>
      <c r="DW108" s="220"/>
      <c r="DX108" s="220"/>
    </row>
    <row r="109" spans="6:128" ht="19.5" customHeight="1">
      <c r="F109" s="401">
        <v>38</v>
      </c>
      <c r="G109" s="401"/>
      <c r="H109" s="402"/>
      <c r="I109" s="403"/>
      <c r="J109" s="403"/>
      <c r="K109" s="403"/>
      <c r="L109" s="404"/>
      <c r="M109" s="402"/>
      <c r="N109" s="403"/>
      <c r="O109" s="403"/>
      <c r="P109" s="403"/>
      <c r="Q109" s="404"/>
      <c r="R109" s="406"/>
      <c r="S109" s="406"/>
      <c r="T109" s="406"/>
      <c r="U109" s="406"/>
      <c r="V109" s="407"/>
      <c r="W109" s="407"/>
      <c r="X109" s="407"/>
      <c r="Y109" s="407"/>
      <c r="Z109" s="407"/>
      <c r="AA109" s="407"/>
      <c r="AB109" s="407"/>
      <c r="AC109" s="407"/>
      <c r="AD109" s="408" t="str">
        <f t="shared" si="5"/>
        <v/>
      </c>
      <c r="AE109" s="408"/>
      <c r="AF109" s="408"/>
      <c r="AG109" s="419"/>
      <c r="AH109" s="419"/>
      <c r="AI109" s="419"/>
      <c r="AJ109" s="419"/>
      <c r="AK109" s="419"/>
      <c r="AL109" s="430"/>
      <c r="AM109" s="431"/>
      <c r="AN109" s="432"/>
      <c r="AO109" s="420" t="str">
        <f t="shared" si="6"/>
        <v/>
      </c>
      <c r="AP109" s="420"/>
      <c r="AQ109" s="420"/>
      <c r="AR109" s="420" t="str">
        <f t="shared" si="7"/>
        <v/>
      </c>
      <c r="AS109" s="420"/>
      <c r="AT109" s="420"/>
      <c r="AU109" s="420" t="str">
        <f t="shared" si="8"/>
        <v/>
      </c>
      <c r="AV109" s="420"/>
      <c r="AW109" s="420"/>
      <c r="AX109" s="420" t="str">
        <f t="shared" si="9"/>
        <v/>
      </c>
      <c r="AY109" s="420"/>
      <c r="AZ109" s="420"/>
      <c r="BA109" s="420" t="str">
        <f t="shared" si="10"/>
        <v/>
      </c>
      <c r="BB109" s="420"/>
      <c r="BC109" s="420"/>
      <c r="BD109" s="427"/>
      <c r="BE109" s="428"/>
      <c r="BF109" s="428"/>
      <c r="BG109" s="429"/>
      <c r="BK109" s="22"/>
      <c r="BL109" s="22"/>
      <c r="BM109" s="22"/>
      <c r="BN109" s="22"/>
      <c r="BO109" s="22"/>
      <c r="BP109" s="22"/>
      <c r="BQ109" s="22"/>
      <c r="BR109" s="22"/>
      <c r="BS109" s="22"/>
      <c r="BT109" s="22"/>
      <c r="BU109" s="22"/>
      <c r="BV109" s="22"/>
      <c r="BW109" s="22"/>
      <c r="BX109" s="22"/>
      <c r="BY109" s="22"/>
      <c r="BZ109" s="22"/>
      <c r="CA109" s="22"/>
      <c r="CB109" s="22"/>
      <c r="CE109" s="222">
        <v>38</v>
      </c>
      <c r="CF109" s="227" t="str">
        <f t="shared" si="11"/>
        <v/>
      </c>
      <c r="CG109" s="222" t="str">
        <f t="shared" si="12"/>
        <v/>
      </c>
      <c r="CH109" s="227" t="str">
        <f t="shared" si="13"/>
        <v/>
      </c>
      <c r="CI109" s="230" t="str">
        <f t="shared" si="14"/>
        <v/>
      </c>
      <c r="CJ109" s="222" t="str">
        <f t="shared" si="15"/>
        <v/>
      </c>
      <c r="CK109" s="222" t="str">
        <f t="shared" si="16"/>
        <v/>
      </c>
      <c r="CL109" s="222" t="str">
        <f t="shared" si="17"/>
        <v/>
      </c>
      <c r="CM109" s="222" t="str">
        <f t="shared" si="18"/>
        <v/>
      </c>
      <c r="CN109" s="222" t="str">
        <f t="shared" si="19"/>
        <v/>
      </c>
      <c r="CO109" s="222" t="str">
        <f t="shared" si="20"/>
        <v/>
      </c>
      <c r="CP109" s="222" t="str">
        <f t="shared" si="21"/>
        <v/>
      </c>
      <c r="CQ109" s="222" t="str">
        <f t="shared" si="22"/>
        <v/>
      </c>
      <c r="CR109" s="222" t="str">
        <f t="shared" si="23"/>
        <v/>
      </c>
      <c r="CS109" s="222" t="str">
        <f t="shared" si="24"/>
        <v/>
      </c>
      <c r="CT109" s="222" t="str">
        <f t="shared" si="25"/>
        <v/>
      </c>
      <c r="CV109" s="241" t="s">
        <v>71</v>
      </c>
      <c r="CW109" s="241">
        <f t="shared" si="2"/>
        <v>0</v>
      </c>
      <c r="CX109" s="21">
        <f t="shared" si="26"/>
        <v>0</v>
      </c>
      <c r="CY109" s="21">
        <f t="shared" si="3"/>
        <v>0</v>
      </c>
      <c r="CZ109" s="21">
        <f t="shared" si="27"/>
        <v>0</v>
      </c>
      <c r="DA109" s="21">
        <f t="shared" si="27"/>
        <v>0</v>
      </c>
      <c r="DB109" s="21">
        <f t="shared" si="27"/>
        <v>0</v>
      </c>
      <c r="DC109" s="21">
        <f t="shared" si="27"/>
        <v>0</v>
      </c>
      <c r="DD109" s="21">
        <f t="shared" si="27"/>
        <v>0</v>
      </c>
      <c r="DE109" s="21">
        <f t="shared" si="27"/>
        <v>0</v>
      </c>
      <c r="DF109" s="21">
        <f t="shared" si="27"/>
        <v>0</v>
      </c>
      <c r="DG109" s="222"/>
      <c r="DH109" s="222"/>
      <c r="DI109" s="222"/>
      <c r="DT109" s="220"/>
      <c r="DU109" s="220"/>
      <c r="DV109" s="220"/>
      <c r="DW109" s="220"/>
      <c r="DX109" s="220"/>
    </row>
    <row r="110" spans="6:128" ht="19.5" customHeight="1">
      <c r="F110" s="401">
        <v>39</v>
      </c>
      <c r="G110" s="401"/>
      <c r="H110" s="402"/>
      <c r="I110" s="403"/>
      <c r="J110" s="403"/>
      <c r="K110" s="403"/>
      <c r="L110" s="404"/>
      <c r="M110" s="402"/>
      <c r="N110" s="403"/>
      <c r="O110" s="403"/>
      <c r="P110" s="403"/>
      <c r="Q110" s="404"/>
      <c r="R110" s="406"/>
      <c r="S110" s="406"/>
      <c r="T110" s="406"/>
      <c r="U110" s="406"/>
      <c r="V110" s="407"/>
      <c r="W110" s="407"/>
      <c r="X110" s="407"/>
      <c r="Y110" s="407"/>
      <c r="Z110" s="407"/>
      <c r="AA110" s="407"/>
      <c r="AB110" s="407"/>
      <c r="AC110" s="407"/>
      <c r="AD110" s="408" t="str">
        <f t="shared" si="5"/>
        <v/>
      </c>
      <c r="AE110" s="408"/>
      <c r="AF110" s="408"/>
      <c r="AG110" s="419"/>
      <c r="AH110" s="419"/>
      <c r="AI110" s="419"/>
      <c r="AJ110" s="419"/>
      <c r="AK110" s="419"/>
      <c r="AL110" s="430"/>
      <c r="AM110" s="431"/>
      <c r="AN110" s="432"/>
      <c r="AO110" s="420" t="str">
        <f t="shared" si="6"/>
        <v/>
      </c>
      <c r="AP110" s="420"/>
      <c r="AQ110" s="420"/>
      <c r="AR110" s="420" t="str">
        <f t="shared" si="7"/>
        <v/>
      </c>
      <c r="AS110" s="420"/>
      <c r="AT110" s="420"/>
      <c r="AU110" s="420" t="str">
        <f t="shared" si="8"/>
        <v/>
      </c>
      <c r="AV110" s="420"/>
      <c r="AW110" s="420"/>
      <c r="AX110" s="420" t="str">
        <f t="shared" si="9"/>
        <v/>
      </c>
      <c r="AY110" s="420"/>
      <c r="AZ110" s="420"/>
      <c r="BA110" s="420" t="str">
        <f t="shared" si="10"/>
        <v/>
      </c>
      <c r="BB110" s="420"/>
      <c r="BC110" s="420"/>
      <c r="BD110" s="427"/>
      <c r="BE110" s="428"/>
      <c r="BF110" s="428"/>
      <c r="BG110" s="429"/>
      <c r="BK110" s="22"/>
      <c r="BL110" s="22"/>
      <c r="BM110" s="22"/>
      <c r="BN110" s="22"/>
      <c r="BO110" s="22"/>
      <c r="BP110" s="22"/>
      <c r="BQ110" s="22"/>
      <c r="BR110" s="22"/>
      <c r="BS110" s="22"/>
      <c r="BT110" s="22"/>
      <c r="BU110" s="22"/>
      <c r="BV110" s="22"/>
      <c r="BW110" s="22"/>
      <c r="BX110" s="22"/>
      <c r="BY110" s="22"/>
      <c r="BZ110" s="22"/>
      <c r="CA110" s="22"/>
      <c r="CB110" s="22"/>
      <c r="CE110" s="222">
        <v>39</v>
      </c>
      <c r="CF110" s="227" t="str">
        <f t="shared" si="11"/>
        <v/>
      </c>
      <c r="CG110" s="222" t="str">
        <f t="shared" si="12"/>
        <v/>
      </c>
      <c r="CH110" s="227" t="str">
        <f t="shared" si="13"/>
        <v/>
      </c>
      <c r="CI110" s="230" t="str">
        <f t="shared" si="14"/>
        <v/>
      </c>
      <c r="CJ110" s="222" t="str">
        <f t="shared" si="15"/>
        <v/>
      </c>
      <c r="CK110" s="222" t="str">
        <f t="shared" si="16"/>
        <v/>
      </c>
      <c r="CL110" s="222" t="str">
        <f t="shared" si="17"/>
        <v/>
      </c>
      <c r="CM110" s="222" t="str">
        <f t="shared" si="18"/>
        <v/>
      </c>
      <c r="CN110" s="222" t="str">
        <f t="shared" si="19"/>
        <v/>
      </c>
      <c r="CO110" s="222" t="str">
        <f t="shared" si="20"/>
        <v/>
      </c>
      <c r="CP110" s="222" t="str">
        <f t="shared" si="21"/>
        <v/>
      </c>
      <c r="CQ110" s="222" t="str">
        <f t="shared" si="22"/>
        <v/>
      </c>
      <c r="CR110" s="222" t="str">
        <f t="shared" si="23"/>
        <v/>
      </c>
      <c r="CS110" s="222" t="str">
        <f t="shared" si="24"/>
        <v/>
      </c>
      <c r="CT110" s="222" t="str">
        <f t="shared" si="25"/>
        <v/>
      </c>
      <c r="CV110" s="241" t="s">
        <v>73</v>
      </c>
      <c r="CW110" s="241">
        <f t="shared" si="2"/>
        <v>0</v>
      </c>
      <c r="CX110" s="21">
        <f t="shared" si="26"/>
        <v>0</v>
      </c>
      <c r="CY110" s="21">
        <f t="shared" si="3"/>
        <v>0</v>
      </c>
      <c r="CZ110" s="21">
        <f t="shared" si="27"/>
        <v>0</v>
      </c>
      <c r="DA110" s="21">
        <f t="shared" si="27"/>
        <v>0</v>
      </c>
      <c r="DB110" s="21">
        <f t="shared" si="27"/>
        <v>0</v>
      </c>
      <c r="DC110" s="21">
        <f t="shared" si="27"/>
        <v>0</v>
      </c>
      <c r="DD110" s="21">
        <f t="shared" si="27"/>
        <v>0</v>
      </c>
      <c r="DE110" s="21">
        <f t="shared" si="27"/>
        <v>0</v>
      </c>
      <c r="DF110" s="21">
        <f t="shared" si="27"/>
        <v>0</v>
      </c>
      <c r="DG110" s="222"/>
      <c r="DH110" s="222"/>
      <c r="DI110" s="222"/>
      <c r="DT110" s="220"/>
      <c r="DU110" s="220"/>
      <c r="DV110" s="220"/>
      <c r="DW110" s="220"/>
      <c r="DX110" s="220"/>
    </row>
    <row r="111" spans="6:128" ht="19.5" customHeight="1">
      <c r="F111" s="401">
        <v>40</v>
      </c>
      <c r="G111" s="401"/>
      <c r="H111" s="402"/>
      <c r="I111" s="403"/>
      <c r="J111" s="403"/>
      <c r="K111" s="403"/>
      <c r="L111" s="404"/>
      <c r="M111" s="402"/>
      <c r="N111" s="403"/>
      <c r="O111" s="403"/>
      <c r="P111" s="403"/>
      <c r="Q111" s="404"/>
      <c r="R111" s="406"/>
      <c r="S111" s="406"/>
      <c r="T111" s="406"/>
      <c r="U111" s="406"/>
      <c r="V111" s="407"/>
      <c r="W111" s="407"/>
      <c r="X111" s="407"/>
      <c r="Y111" s="407"/>
      <c r="Z111" s="407"/>
      <c r="AA111" s="407"/>
      <c r="AB111" s="407"/>
      <c r="AC111" s="407"/>
      <c r="AD111" s="408" t="str">
        <f t="shared" si="5"/>
        <v/>
      </c>
      <c r="AE111" s="408"/>
      <c r="AF111" s="408"/>
      <c r="AG111" s="419"/>
      <c r="AH111" s="419"/>
      <c r="AI111" s="419"/>
      <c r="AJ111" s="419"/>
      <c r="AK111" s="419"/>
      <c r="AL111" s="430"/>
      <c r="AM111" s="431"/>
      <c r="AN111" s="432"/>
      <c r="AO111" s="420" t="str">
        <f t="shared" si="6"/>
        <v/>
      </c>
      <c r="AP111" s="420"/>
      <c r="AQ111" s="420"/>
      <c r="AR111" s="420" t="str">
        <f t="shared" si="7"/>
        <v/>
      </c>
      <c r="AS111" s="420"/>
      <c r="AT111" s="420"/>
      <c r="AU111" s="420" t="str">
        <f t="shared" si="8"/>
        <v/>
      </c>
      <c r="AV111" s="420"/>
      <c r="AW111" s="420"/>
      <c r="AX111" s="420" t="str">
        <f t="shared" si="9"/>
        <v/>
      </c>
      <c r="AY111" s="420"/>
      <c r="AZ111" s="420"/>
      <c r="BA111" s="420" t="str">
        <f t="shared" si="10"/>
        <v/>
      </c>
      <c r="BB111" s="420"/>
      <c r="BC111" s="420"/>
      <c r="BD111" s="427"/>
      <c r="BE111" s="428"/>
      <c r="BF111" s="428"/>
      <c r="BG111" s="429"/>
      <c r="BK111" s="22"/>
      <c r="BL111" s="22"/>
      <c r="BM111" s="22"/>
      <c r="BN111" s="22"/>
      <c r="BO111" s="22"/>
      <c r="BP111" s="22"/>
      <c r="BQ111" s="22"/>
      <c r="BR111" s="22"/>
      <c r="BS111" s="22"/>
      <c r="BT111" s="22"/>
      <c r="BU111" s="22"/>
      <c r="BV111" s="22"/>
      <c r="BW111" s="22"/>
      <c r="BX111" s="22"/>
      <c r="BY111" s="22"/>
      <c r="BZ111" s="22"/>
      <c r="CA111" s="22"/>
      <c r="CB111" s="22"/>
      <c r="CE111" s="222">
        <v>40</v>
      </c>
      <c r="CF111" s="227" t="str">
        <f t="shared" si="11"/>
        <v/>
      </c>
      <c r="CG111" s="222" t="str">
        <f t="shared" si="12"/>
        <v/>
      </c>
      <c r="CH111" s="227" t="str">
        <f t="shared" si="13"/>
        <v/>
      </c>
      <c r="CI111" s="230" t="str">
        <f t="shared" si="14"/>
        <v/>
      </c>
      <c r="CJ111" s="222" t="str">
        <f t="shared" si="15"/>
        <v/>
      </c>
      <c r="CK111" s="222" t="str">
        <f t="shared" si="16"/>
        <v/>
      </c>
      <c r="CL111" s="222" t="str">
        <f t="shared" si="17"/>
        <v/>
      </c>
      <c r="CM111" s="222" t="str">
        <f t="shared" si="18"/>
        <v/>
      </c>
      <c r="CN111" s="222" t="str">
        <f t="shared" si="19"/>
        <v/>
      </c>
      <c r="CO111" s="222" t="str">
        <f t="shared" si="20"/>
        <v/>
      </c>
      <c r="CP111" s="222" t="str">
        <f t="shared" si="21"/>
        <v/>
      </c>
      <c r="CQ111" s="222" t="str">
        <f t="shared" si="22"/>
        <v/>
      </c>
      <c r="CR111" s="222" t="str">
        <f t="shared" si="23"/>
        <v/>
      </c>
      <c r="CS111" s="222" t="str">
        <f t="shared" si="24"/>
        <v/>
      </c>
      <c r="CT111" s="222" t="str">
        <f t="shared" si="25"/>
        <v/>
      </c>
      <c r="CV111" s="241" t="s">
        <v>75</v>
      </c>
      <c r="CW111" s="241">
        <f t="shared" si="2"/>
        <v>0</v>
      </c>
      <c r="CX111" s="21">
        <f t="shared" si="26"/>
        <v>0</v>
      </c>
      <c r="CY111" s="21">
        <f t="shared" si="3"/>
        <v>0</v>
      </c>
      <c r="CZ111" s="21">
        <f t="shared" si="27"/>
        <v>0</v>
      </c>
      <c r="DA111" s="21">
        <f t="shared" si="27"/>
        <v>0</v>
      </c>
      <c r="DB111" s="21">
        <f t="shared" si="27"/>
        <v>0</v>
      </c>
      <c r="DC111" s="21">
        <f t="shared" si="27"/>
        <v>0</v>
      </c>
      <c r="DD111" s="21">
        <f t="shared" si="27"/>
        <v>0</v>
      </c>
      <c r="DE111" s="21">
        <f t="shared" si="27"/>
        <v>0</v>
      </c>
      <c r="DF111" s="21">
        <f t="shared" si="27"/>
        <v>0</v>
      </c>
      <c r="DG111" s="222"/>
      <c r="DH111" s="222"/>
      <c r="DI111" s="222"/>
      <c r="DT111" s="220"/>
      <c r="DU111" s="220"/>
      <c r="DV111" s="220"/>
      <c r="DW111" s="220"/>
      <c r="DX111" s="220"/>
    </row>
    <row r="112" spans="6:128" ht="19.5" customHeight="1">
      <c r="F112" s="401">
        <v>41</v>
      </c>
      <c r="G112" s="401"/>
      <c r="H112" s="402"/>
      <c r="I112" s="403"/>
      <c r="J112" s="403"/>
      <c r="K112" s="403"/>
      <c r="L112" s="404"/>
      <c r="M112" s="402"/>
      <c r="N112" s="403"/>
      <c r="O112" s="403"/>
      <c r="P112" s="403"/>
      <c r="Q112" s="404"/>
      <c r="R112" s="406"/>
      <c r="S112" s="406"/>
      <c r="T112" s="406"/>
      <c r="U112" s="406"/>
      <c r="V112" s="407"/>
      <c r="W112" s="407"/>
      <c r="X112" s="407"/>
      <c r="Y112" s="407"/>
      <c r="Z112" s="407"/>
      <c r="AA112" s="407"/>
      <c r="AB112" s="407"/>
      <c r="AC112" s="407"/>
      <c r="AD112" s="408" t="str">
        <f t="shared" si="5"/>
        <v/>
      </c>
      <c r="AE112" s="408"/>
      <c r="AF112" s="408"/>
      <c r="AG112" s="419"/>
      <c r="AH112" s="419"/>
      <c r="AI112" s="419"/>
      <c r="AJ112" s="419"/>
      <c r="AK112" s="419"/>
      <c r="AL112" s="430"/>
      <c r="AM112" s="431"/>
      <c r="AN112" s="432"/>
      <c r="AO112" s="420" t="str">
        <f t="shared" si="6"/>
        <v/>
      </c>
      <c r="AP112" s="420"/>
      <c r="AQ112" s="420"/>
      <c r="AR112" s="420" t="str">
        <f t="shared" si="7"/>
        <v/>
      </c>
      <c r="AS112" s="420"/>
      <c r="AT112" s="420"/>
      <c r="AU112" s="420" t="str">
        <f t="shared" si="8"/>
        <v/>
      </c>
      <c r="AV112" s="420"/>
      <c r="AW112" s="420"/>
      <c r="AX112" s="420" t="str">
        <f t="shared" si="9"/>
        <v/>
      </c>
      <c r="AY112" s="420"/>
      <c r="AZ112" s="420"/>
      <c r="BA112" s="420" t="str">
        <f t="shared" si="10"/>
        <v/>
      </c>
      <c r="BB112" s="420"/>
      <c r="BC112" s="420"/>
      <c r="BD112" s="427"/>
      <c r="BE112" s="428"/>
      <c r="BF112" s="428"/>
      <c r="BG112" s="429"/>
      <c r="BK112" s="22"/>
      <c r="BL112" s="22"/>
      <c r="BM112" s="22"/>
      <c r="BN112" s="22"/>
      <c r="BO112" s="22"/>
      <c r="BP112" s="22"/>
      <c r="BQ112" s="22"/>
      <c r="BR112" s="22"/>
      <c r="BS112" s="22"/>
      <c r="BT112" s="22"/>
      <c r="BU112" s="22"/>
      <c r="BV112" s="22"/>
      <c r="BW112" s="22"/>
      <c r="BX112" s="22"/>
      <c r="BY112" s="22"/>
      <c r="BZ112" s="22"/>
      <c r="CA112" s="22"/>
      <c r="CB112" s="22"/>
      <c r="CE112" s="222">
        <v>41</v>
      </c>
      <c r="CF112" s="227" t="str">
        <f t="shared" si="11"/>
        <v/>
      </c>
      <c r="CG112" s="222" t="str">
        <f t="shared" si="12"/>
        <v/>
      </c>
      <c r="CH112" s="227" t="str">
        <f t="shared" si="13"/>
        <v/>
      </c>
      <c r="CI112" s="230" t="str">
        <f t="shared" si="14"/>
        <v/>
      </c>
      <c r="CJ112" s="222" t="str">
        <f t="shared" si="15"/>
        <v/>
      </c>
      <c r="CK112" s="222" t="str">
        <f t="shared" si="16"/>
        <v/>
      </c>
      <c r="CL112" s="222" t="str">
        <f t="shared" si="17"/>
        <v/>
      </c>
      <c r="CM112" s="222" t="str">
        <f t="shared" si="18"/>
        <v/>
      </c>
      <c r="CN112" s="222" t="str">
        <f t="shared" si="19"/>
        <v/>
      </c>
      <c r="CO112" s="222" t="str">
        <f t="shared" si="20"/>
        <v/>
      </c>
      <c r="CP112" s="222" t="str">
        <f t="shared" si="21"/>
        <v/>
      </c>
      <c r="CQ112" s="222" t="str">
        <f t="shared" si="22"/>
        <v/>
      </c>
      <c r="CR112" s="222" t="str">
        <f t="shared" si="23"/>
        <v/>
      </c>
      <c r="CS112" s="222" t="str">
        <f t="shared" si="24"/>
        <v/>
      </c>
      <c r="CT112" s="222" t="str">
        <f t="shared" si="25"/>
        <v/>
      </c>
      <c r="CV112" s="241" t="s">
        <v>76</v>
      </c>
      <c r="CW112" s="241">
        <f t="shared" si="2"/>
        <v>0</v>
      </c>
      <c r="CX112" s="21">
        <f t="shared" si="26"/>
        <v>0</v>
      </c>
      <c r="CY112" s="21">
        <f t="shared" si="3"/>
        <v>0</v>
      </c>
      <c r="CZ112" s="21">
        <f t="shared" si="27"/>
        <v>0</v>
      </c>
      <c r="DA112" s="21">
        <f t="shared" si="27"/>
        <v>0</v>
      </c>
      <c r="DB112" s="21">
        <f t="shared" si="27"/>
        <v>0</v>
      </c>
      <c r="DC112" s="21">
        <f t="shared" si="27"/>
        <v>0</v>
      </c>
      <c r="DD112" s="21">
        <f t="shared" si="27"/>
        <v>0</v>
      </c>
      <c r="DE112" s="21">
        <f t="shared" si="27"/>
        <v>0</v>
      </c>
      <c r="DF112" s="21">
        <f t="shared" si="27"/>
        <v>0</v>
      </c>
      <c r="DG112" s="222"/>
      <c r="DH112" s="222"/>
      <c r="DI112" s="222"/>
      <c r="DT112" s="220"/>
      <c r="DU112" s="220"/>
      <c r="DV112" s="220"/>
      <c r="DW112" s="220"/>
      <c r="DX112" s="220"/>
    </row>
    <row r="113" spans="6:128" ht="19.5" customHeight="1">
      <c r="F113" s="401">
        <v>42</v>
      </c>
      <c r="G113" s="401"/>
      <c r="H113" s="402"/>
      <c r="I113" s="403"/>
      <c r="J113" s="403"/>
      <c r="K113" s="403"/>
      <c r="L113" s="404"/>
      <c r="M113" s="402"/>
      <c r="N113" s="403"/>
      <c r="O113" s="403"/>
      <c r="P113" s="403"/>
      <c r="Q113" s="404"/>
      <c r="R113" s="406"/>
      <c r="S113" s="406"/>
      <c r="T113" s="406"/>
      <c r="U113" s="406"/>
      <c r="V113" s="407"/>
      <c r="W113" s="407"/>
      <c r="X113" s="407"/>
      <c r="Y113" s="407"/>
      <c r="Z113" s="407"/>
      <c r="AA113" s="407"/>
      <c r="AB113" s="407"/>
      <c r="AC113" s="407"/>
      <c r="AD113" s="408" t="str">
        <f t="shared" si="5"/>
        <v/>
      </c>
      <c r="AE113" s="408"/>
      <c r="AF113" s="408"/>
      <c r="AG113" s="419"/>
      <c r="AH113" s="419"/>
      <c r="AI113" s="419"/>
      <c r="AJ113" s="419"/>
      <c r="AK113" s="419"/>
      <c r="AL113" s="430"/>
      <c r="AM113" s="431"/>
      <c r="AN113" s="432"/>
      <c r="AO113" s="420" t="str">
        <f t="shared" si="6"/>
        <v/>
      </c>
      <c r="AP113" s="420"/>
      <c r="AQ113" s="420"/>
      <c r="AR113" s="420" t="str">
        <f t="shared" si="7"/>
        <v/>
      </c>
      <c r="AS113" s="420"/>
      <c r="AT113" s="420"/>
      <c r="AU113" s="420" t="str">
        <f t="shared" si="8"/>
        <v/>
      </c>
      <c r="AV113" s="420"/>
      <c r="AW113" s="420"/>
      <c r="AX113" s="420" t="str">
        <f t="shared" si="9"/>
        <v/>
      </c>
      <c r="AY113" s="420"/>
      <c r="AZ113" s="420"/>
      <c r="BA113" s="420" t="str">
        <f t="shared" si="10"/>
        <v/>
      </c>
      <c r="BB113" s="420"/>
      <c r="BC113" s="420"/>
      <c r="BD113" s="427"/>
      <c r="BE113" s="428"/>
      <c r="BF113" s="428"/>
      <c r="BG113" s="429"/>
      <c r="BK113" s="22"/>
      <c r="BL113" s="22"/>
      <c r="BM113" s="22"/>
      <c r="BN113" s="22"/>
      <c r="BO113" s="22"/>
      <c r="BP113" s="22"/>
      <c r="BQ113" s="22"/>
      <c r="BR113" s="22"/>
      <c r="BS113" s="22"/>
      <c r="BT113" s="22"/>
      <c r="BU113" s="22"/>
      <c r="BV113" s="22"/>
      <c r="BW113" s="22"/>
      <c r="BX113" s="22"/>
      <c r="BY113" s="22"/>
      <c r="BZ113" s="22"/>
      <c r="CA113" s="22"/>
      <c r="CB113" s="22"/>
      <c r="CE113" s="222">
        <v>42</v>
      </c>
      <c r="CF113" s="227" t="str">
        <f t="shared" si="11"/>
        <v/>
      </c>
      <c r="CG113" s="222" t="str">
        <f t="shared" si="12"/>
        <v/>
      </c>
      <c r="CH113" s="227" t="str">
        <f t="shared" si="13"/>
        <v/>
      </c>
      <c r="CI113" s="230" t="str">
        <f t="shared" si="14"/>
        <v/>
      </c>
      <c r="CJ113" s="222" t="str">
        <f t="shared" si="15"/>
        <v/>
      </c>
      <c r="CK113" s="222" t="str">
        <f t="shared" si="16"/>
        <v/>
      </c>
      <c r="CL113" s="222" t="str">
        <f t="shared" si="17"/>
        <v/>
      </c>
      <c r="CM113" s="222" t="str">
        <f t="shared" si="18"/>
        <v/>
      </c>
      <c r="CN113" s="222" t="str">
        <f t="shared" si="19"/>
        <v/>
      </c>
      <c r="CO113" s="222" t="str">
        <f t="shared" si="20"/>
        <v/>
      </c>
      <c r="CP113" s="222" t="str">
        <f t="shared" si="21"/>
        <v/>
      </c>
      <c r="CQ113" s="222" t="str">
        <f t="shared" si="22"/>
        <v/>
      </c>
      <c r="CR113" s="222" t="str">
        <f t="shared" si="23"/>
        <v/>
      </c>
      <c r="CS113" s="222" t="str">
        <f t="shared" si="24"/>
        <v/>
      </c>
      <c r="CT113" s="222" t="str">
        <f t="shared" si="25"/>
        <v/>
      </c>
      <c r="CV113" s="241" t="s">
        <v>77</v>
      </c>
      <c r="CW113" s="241">
        <f t="shared" si="2"/>
        <v>0</v>
      </c>
      <c r="CX113" s="21">
        <f t="shared" si="26"/>
        <v>0</v>
      </c>
      <c r="CY113" s="21">
        <f t="shared" si="3"/>
        <v>0</v>
      </c>
      <c r="CZ113" s="21">
        <f t="shared" si="27"/>
        <v>0</v>
      </c>
      <c r="DA113" s="21">
        <f t="shared" si="27"/>
        <v>0</v>
      </c>
      <c r="DB113" s="21">
        <f t="shared" si="27"/>
        <v>0</v>
      </c>
      <c r="DC113" s="21">
        <f t="shared" si="27"/>
        <v>0</v>
      </c>
      <c r="DD113" s="21">
        <f t="shared" si="27"/>
        <v>0</v>
      </c>
      <c r="DE113" s="21">
        <f t="shared" si="27"/>
        <v>0</v>
      </c>
      <c r="DF113" s="21">
        <f t="shared" si="27"/>
        <v>0</v>
      </c>
      <c r="DG113" s="222"/>
      <c r="DH113" s="222"/>
      <c r="DI113" s="222"/>
      <c r="DT113" s="220"/>
      <c r="DU113" s="220"/>
      <c r="DV113" s="220"/>
      <c r="DW113" s="220"/>
      <c r="DX113" s="220"/>
    </row>
    <row r="114" spans="6:128" ht="19.5" customHeight="1">
      <c r="F114" s="401">
        <v>43</v>
      </c>
      <c r="G114" s="401"/>
      <c r="H114" s="402"/>
      <c r="I114" s="403"/>
      <c r="J114" s="403"/>
      <c r="K114" s="403"/>
      <c r="L114" s="404"/>
      <c r="M114" s="402"/>
      <c r="N114" s="403"/>
      <c r="O114" s="403"/>
      <c r="P114" s="403"/>
      <c r="Q114" s="404"/>
      <c r="R114" s="406"/>
      <c r="S114" s="406"/>
      <c r="T114" s="406"/>
      <c r="U114" s="406"/>
      <c r="V114" s="407"/>
      <c r="W114" s="407"/>
      <c r="X114" s="407"/>
      <c r="Y114" s="407"/>
      <c r="Z114" s="407"/>
      <c r="AA114" s="407"/>
      <c r="AB114" s="407"/>
      <c r="AC114" s="407"/>
      <c r="AD114" s="408" t="str">
        <f t="shared" si="5"/>
        <v/>
      </c>
      <c r="AE114" s="408"/>
      <c r="AF114" s="408"/>
      <c r="AG114" s="419"/>
      <c r="AH114" s="419"/>
      <c r="AI114" s="419"/>
      <c r="AJ114" s="419"/>
      <c r="AK114" s="419"/>
      <c r="AL114" s="430"/>
      <c r="AM114" s="431"/>
      <c r="AN114" s="432"/>
      <c r="AO114" s="420" t="str">
        <f t="shared" si="6"/>
        <v/>
      </c>
      <c r="AP114" s="420"/>
      <c r="AQ114" s="420"/>
      <c r="AR114" s="420" t="str">
        <f t="shared" si="7"/>
        <v/>
      </c>
      <c r="AS114" s="420"/>
      <c r="AT114" s="420"/>
      <c r="AU114" s="420" t="str">
        <f t="shared" si="8"/>
        <v/>
      </c>
      <c r="AV114" s="420"/>
      <c r="AW114" s="420"/>
      <c r="AX114" s="420" t="str">
        <f t="shared" si="9"/>
        <v/>
      </c>
      <c r="AY114" s="420"/>
      <c r="AZ114" s="420"/>
      <c r="BA114" s="420" t="str">
        <f t="shared" si="10"/>
        <v/>
      </c>
      <c r="BB114" s="420"/>
      <c r="BC114" s="420"/>
      <c r="BD114" s="427"/>
      <c r="BE114" s="428"/>
      <c r="BF114" s="428"/>
      <c r="BG114" s="429"/>
      <c r="CE114" s="222">
        <v>43</v>
      </c>
      <c r="CF114" s="227" t="str">
        <f t="shared" si="11"/>
        <v/>
      </c>
      <c r="CG114" s="222" t="str">
        <f t="shared" si="12"/>
        <v/>
      </c>
      <c r="CH114" s="227" t="str">
        <f t="shared" si="13"/>
        <v/>
      </c>
      <c r="CI114" s="230" t="str">
        <f t="shared" si="14"/>
        <v/>
      </c>
      <c r="CJ114" s="222" t="str">
        <f t="shared" si="15"/>
        <v/>
      </c>
      <c r="CK114" s="222" t="str">
        <f t="shared" si="16"/>
        <v/>
      </c>
      <c r="CL114" s="222" t="str">
        <f t="shared" si="17"/>
        <v/>
      </c>
      <c r="CM114" s="222" t="str">
        <f t="shared" si="18"/>
        <v/>
      </c>
      <c r="CN114" s="222" t="str">
        <f t="shared" si="19"/>
        <v/>
      </c>
      <c r="CO114" s="222" t="str">
        <f t="shared" si="20"/>
        <v/>
      </c>
      <c r="CP114" s="222" t="str">
        <f t="shared" si="21"/>
        <v/>
      </c>
      <c r="CQ114" s="222" t="str">
        <f t="shared" si="22"/>
        <v/>
      </c>
      <c r="CR114" s="222" t="str">
        <f t="shared" si="23"/>
        <v/>
      </c>
      <c r="CS114" s="222" t="str">
        <f t="shared" si="24"/>
        <v/>
      </c>
      <c r="CT114" s="222" t="str">
        <f t="shared" si="25"/>
        <v/>
      </c>
      <c r="CV114" s="241" t="s">
        <v>78</v>
      </c>
      <c r="CW114" s="241">
        <f t="shared" si="2"/>
        <v>0</v>
      </c>
      <c r="CX114" s="21">
        <f t="shared" si="26"/>
        <v>0</v>
      </c>
      <c r="CY114" s="21">
        <f t="shared" si="3"/>
        <v>0</v>
      </c>
      <c r="CZ114" s="21">
        <f t="shared" si="27"/>
        <v>0</v>
      </c>
      <c r="DA114" s="21">
        <f t="shared" si="27"/>
        <v>0</v>
      </c>
      <c r="DB114" s="21">
        <f t="shared" si="27"/>
        <v>0</v>
      </c>
      <c r="DC114" s="21">
        <f t="shared" si="27"/>
        <v>0</v>
      </c>
      <c r="DD114" s="21">
        <f t="shared" si="27"/>
        <v>0</v>
      </c>
      <c r="DE114" s="21">
        <f t="shared" si="27"/>
        <v>0</v>
      </c>
      <c r="DF114" s="21">
        <f t="shared" si="27"/>
        <v>0</v>
      </c>
      <c r="DG114" s="222"/>
      <c r="DH114" s="222"/>
      <c r="DI114" s="222"/>
      <c r="DT114" s="220"/>
      <c r="DU114" s="220"/>
      <c r="DV114" s="220"/>
      <c r="DW114" s="220"/>
      <c r="DX114" s="220"/>
    </row>
    <row r="115" spans="6:128" ht="19.5" customHeight="1">
      <c r="F115" s="401">
        <v>44</v>
      </c>
      <c r="G115" s="401"/>
      <c r="H115" s="402"/>
      <c r="I115" s="403"/>
      <c r="J115" s="403"/>
      <c r="K115" s="403"/>
      <c r="L115" s="404"/>
      <c r="M115" s="402"/>
      <c r="N115" s="403"/>
      <c r="O115" s="403"/>
      <c r="P115" s="403"/>
      <c r="Q115" s="404"/>
      <c r="R115" s="406"/>
      <c r="S115" s="406"/>
      <c r="T115" s="406"/>
      <c r="U115" s="406"/>
      <c r="V115" s="407"/>
      <c r="W115" s="407"/>
      <c r="X115" s="407"/>
      <c r="Y115" s="407"/>
      <c r="Z115" s="407"/>
      <c r="AA115" s="407"/>
      <c r="AB115" s="407"/>
      <c r="AC115" s="407"/>
      <c r="AD115" s="408" t="str">
        <f t="shared" si="5"/>
        <v/>
      </c>
      <c r="AE115" s="408"/>
      <c r="AF115" s="408"/>
      <c r="AG115" s="419"/>
      <c r="AH115" s="419"/>
      <c r="AI115" s="419"/>
      <c r="AJ115" s="419"/>
      <c r="AK115" s="419"/>
      <c r="AL115" s="430"/>
      <c r="AM115" s="431"/>
      <c r="AN115" s="432"/>
      <c r="AO115" s="420" t="str">
        <f t="shared" si="6"/>
        <v/>
      </c>
      <c r="AP115" s="420"/>
      <c r="AQ115" s="420"/>
      <c r="AR115" s="420" t="str">
        <f t="shared" si="7"/>
        <v/>
      </c>
      <c r="AS115" s="420"/>
      <c r="AT115" s="420"/>
      <c r="AU115" s="420" t="str">
        <f t="shared" si="8"/>
        <v/>
      </c>
      <c r="AV115" s="420"/>
      <c r="AW115" s="420"/>
      <c r="AX115" s="420" t="str">
        <f t="shared" si="9"/>
        <v/>
      </c>
      <c r="AY115" s="420"/>
      <c r="AZ115" s="420"/>
      <c r="BA115" s="420" t="str">
        <f t="shared" si="10"/>
        <v/>
      </c>
      <c r="BB115" s="420"/>
      <c r="BC115" s="420"/>
      <c r="BD115" s="427"/>
      <c r="BE115" s="428"/>
      <c r="BF115" s="428"/>
      <c r="BG115" s="429"/>
      <c r="CE115" s="222">
        <v>44</v>
      </c>
      <c r="CF115" s="227" t="str">
        <f t="shared" si="11"/>
        <v/>
      </c>
      <c r="CG115" s="222" t="str">
        <f t="shared" si="12"/>
        <v/>
      </c>
      <c r="CH115" s="227" t="str">
        <f t="shared" si="13"/>
        <v/>
      </c>
      <c r="CI115" s="230" t="str">
        <f t="shared" si="14"/>
        <v/>
      </c>
      <c r="CJ115" s="222" t="str">
        <f t="shared" si="15"/>
        <v/>
      </c>
      <c r="CK115" s="222" t="str">
        <f t="shared" si="16"/>
        <v/>
      </c>
      <c r="CL115" s="222" t="str">
        <f t="shared" si="17"/>
        <v/>
      </c>
      <c r="CM115" s="222" t="str">
        <f t="shared" si="18"/>
        <v/>
      </c>
      <c r="CN115" s="222" t="str">
        <f t="shared" si="19"/>
        <v/>
      </c>
      <c r="CO115" s="222" t="str">
        <f t="shared" si="20"/>
        <v/>
      </c>
      <c r="CP115" s="222" t="str">
        <f t="shared" si="21"/>
        <v/>
      </c>
      <c r="CQ115" s="222" t="str">
        <f t="shared" si="22"/>
        <v/>
      </c>
      <c r="CR115" s="222" t="str">
        <f t="shared" si="23"/>
        <v/>
      </c>
      <c r="CS115" s="222" t="str">
        <f t="shared" si="24"/>
        <v/>
      </c>
      <c r="CT115" s="222" t="str">
        <f t="shared" si="25"/>
        <v/>
      </c>
      <c r="CV115" s="241" t="s">
        <v>79</v>
      </c>
      <c r="CW115" s="241">
        <f t="shared" si="2"/>
        <v>0</v>
      </c>
      <c r="CX115" s="21">
        <f t="shared" si="26"/>
        <v>0</v>
      </c>
      <c r="CY115" s="21">
        <f t="shared" si="3"/>
        <v>0</v>
      </c>
      <c r="CZ115" s="21">
        <f t="shared" si="27"/>
        <v>0</v>
      </c>
      <c r="DA115" s="21">
        <f t="shared" si="27"/>
        <v>0</v>
      </c>
      <c r="DB115" s="21">
        <f t="shared" si="27"/>
        <v>0</v>
      </c>
      <c r="DC115" s="21">
        <f t="shared" si="27"/>
        <v>0</v>
      </c>
      <c r="DD115" s="21">
        <f t="shared" si="27"/>
        <v>0</v>
      </c>
      <c r="DE115" s="21">
        <f t="shared" si="27"/>
        <v>0</v>
      </c>
      <c r="DF115" s="21">
        <f t="shared" si="27"/>
        <v>0</v>
      </c>
      <c r="DG115" s="222"/>
      <c r="DH115" s="222"/>
      <c r="DI115" s="222"/>
      <c r="DT115" s="220"/>
      <c r="DU115" s="220"/>
      <c r="DV115" s="220"/>
      <c r="DW115" s="220"/>
      <c r="DX115" s="220"/>
    </row>
    <row r="116" spans="6:128" ht="19.5" customHeight="1">
      <c r="F116" s="401">
        <v>45</v>
      </c>
      <c r="G116" s="401"/>
      <c r="H116" s="402"/>
      <c r="I116" s="403"/>
      <c r="J116" s="403"/>
      <c r="K116" s="403"/>
      <c r="L116" s="404"/>
      <c r="M116" s="402"/>
      <c r="N116" s="403"/>
      <c r="O116" s="403"/>
      <c r="P116" s="403"/>
      <c r="Q116" s="404"/>
      <c r="R116" s="406"/>
      <c r="S116" s="406"/>
      <c r="T116" s="406"/>
      <c r="U116" s="406"/>
      <c r="V116" s="407"/>
      <c r="W116" s="407"/>
      <c r="X116" s="407"/>
      <c r="Y116" s="407"/>
      <c r="Z116" s="407"/>
      <c r="AA116" s="407"/>
      <c r="AB116" s="407"/>
      <c r="AC116" s="407"/>
      <c r="AD116" s="408" t="str">
        <f t="shared" si="5"/>
        <v/>
      </c>
      <c r="AE116" s="408"/>
      <c r="AF116" s="408"/>
      <c r="AG116" s="419"/>
      <c r="AH116" s="419"/>
      <c r="AI116" s="419"/>
      <c r="AJ116" s="419"/>
      <c r="AK116" s="419"/>
      <c r="AL116" s="430"/>
      <c r="AM116" s="431"/>
      <c r="AN116" s="432"/>
      <c r="AO116" s="420" t="str">
        <f t="shared" si="6"/>
        <v/>
      </c>
      <c r="AP116" s="420"/>
      <c r="AQ116" s="420"/>
      <c r="AR116" s="420" t="str">
        <f t="shared" si="7"/>
        <v/>
      </c>
      <c r="AS116" s="420"/>
      <c r="AT116" s="420"/>
      <c r="AU116" s="420" t="str">
        <f t="shared" si="8"/>
        <v/>
      </c>
      <c r="AV116" s="420"/>
      <c r="AW116" s="420"/>
      <c r="AX116" s="420" t="str">
        <f t="shared" si="9"/>
        <v/>
      </c>
      <c r="AY116" s="420"/>
      <c r="AZ116" s="420"/>
      <c r="BA116" s="420" t="str">
        <f t="shared" si="10"/>
        <v/>
      </c>
      <c r="BB116" s="420"/>
      <c r="BC116" s="420"/>
      <c r="BD116" s="427"/>
      <c r="BE116" s="428"/>
      <c r="BF116" s="428"/>
      <c r="BG116" s="429"/>
      <c r="CE116" s="222">
        <v>45</v>
      </c>
      <c r="CF116" s="227" t="str">
        <f t="shared" si="11"/>
        <v/>
      </c>
      <c r="CG116" s="222" t="str">
        <f t="shared" si="12"/>
        <v/>
      </c>
      <c r="CH116" s="227" t="str">
        <f t="shared" si="13"/>
        <v/>
      </c>
      <c r="CI116" s="230" t="str">
        <f t="shared" si="14"/>
        <v/>
      </c>
      <c r="CJ116" s="222" t="str">
        <f t="shared" si="15"/>
        <v/>
      </c>
      <c r="CK116" s="222" t="str">
        <f t="shared" si="16"/>
        <v/>
      </c>
      <c r="CL116" s="222" t="str">
        <f t="shared" si="17"/>
        <v/>
      </c>
      <c r="CM116" s="222" t="str">
        <f t="shared" si="18"/>
        <v/>
      </c>
      <c r="CN116" s="222" t="str">
        <f t="shared" si="19"/>
        <v/>
      </c>
      <c r="CO116" s="222" t="str">
        <f t="shared" si="20"/>
        <v/>
      </c>
      <c r="CP116" s="222" t="str">
        <f t="shared" si="21"/>
        <v/>
      </c>
      <c r="CQ116" s="222" t="str">
        <f t="shared" si="22"/>
        <v/>
      </c>
      <c r="CR116" s="222" t="str">
        <f t="shared" si="23"/>
        <v/>
      </c>
      <c r="CS116" s="222" t="str">
        <f t="shared" si="24"/>
        <v/>
      </c>
      <c r="CT116" s="222" t="str">
        <f t="shared" si="25"/>
        <v/>
      </c>
      <c r="CV116" s="241" t="s">
        <v>80</v>
      </c>
      <c r="CW116" s="241">
        <f t="shared" si="2"/>
        <v>0</v>
      </c>
      <c r="CX116" s="21">
        <f t="shared" si="26"/>
        <v>0</v>
      </c>
      <c r="CY116" s="21">
        <f t="shared" si="3"/>
        <v>0</v>
      </c>
      <c r="CZ116" s="21">
        <f t="shared" si="27"/>
        <v>0</v>
      </c>
      <c r="DA116" s="21">
        <f t="shared" si="27"/>
        <v>0</v>
      </c>
      <c r="DB116" s="21">
        <f t="shared" si="27"/>
        <v>0</v>
      </c>
      <c r="DC116" s="21">
        <f t="shared" si="27"/>
        <v>0</v>
      </c>
      <c r="DD116" s="21">
        <f t="shared" si="27"/>
        <v>0</v>
      </c>
      <c r="DE116" s="21">
        <f t="shared" si="27"/>
        <v>0</v>
      </c>
      <c r="DF116" s="21">
        <f t="shared" si="27"/>
        <v>0</v>
      </c>
      <c r="DG116" s="222"/>
      <c r="DH116" s="222"/>
      <c r="DI116" s="222"/>
      <c r="DT116" s="220"/>
      <c r="DU116" s="220"/>
      <c r="DV116" s="220"/>
      <c r="DW116" s="220"/>
      <c r="DX116" s="220"/>
    </row>
    <row r="117" spans="6:128" ht="19.5" customHeight="1">
      <c r="F117" s="401">
        <v>46</v>
      </c>
      <c r="G117" s="401"/>
      <c r="H117" s="402"/>
      <c r="I117" s="403"/>
      <c r="J117" s="403"/>
      <c r="K117" s="403"/>
      <c r="L117" s="404"/>
      <c r="M117" s="402"/>
      <c r="N117" s="403"/>
      <c r="O117" s="403"/>
      <c r="P117" s="403"/>
      <c r="Q117" s="404"/>
      <c r="R117" s="406"/>
      <c r="S117" s="406"/>
      <c r="T117" s="406"/>
      <c r="U117" s="406"/>
      <c r="V117" s="407"/>
      <c r="W117" s="407"/>
      <c r="X117" s="407"/>
      <c r="Y117" s="407"/>
      <c r="Z117" s="407"/>
      <c r="AA117" s="407"/>
      <c r="AB117" s="407"/>
      <c r="AC117" s="407"/>
      <c r="AD117" s="408" t="str">
        <f t="shared" si="5"/>
        <v/>
      </c>
      <c r="AE117" s="408"/>
      <c r="AF117" s="408"/>
      <c r="AG117" s="419"/>
      <c r="AH117" s="419"/>
      <c r="AI117" s="419"/>
      <c r="AJ117" s="419"/>
      <c r="AK117" s="419"/>
      <c r="AL117" s="430"/>
      <c r="AM117" s="431"/>
      <c r="AN117" s="432"/>
      <c r="AO117" s="420" t="str">
        <f t="shared" si="6"/>
        <v/>
      </c>
      <c r="AP117" s="420"/>
      <c r="AQ117" s="420"/>
      <c r="AR117" s="420" t="str">
        <f t="shared" si="7"/>
        <v/>
      </c>
      <c r="AS117" s="420"/>
      <c r="AT117" s="420"/>
      <c r="AU117" s="420" t="str">
        <f t="shared" si="8"/>
        <v/>
      </c>
      <c r="AV117" s="420"/>
      <c r="AW117" s="420"/>
      <c r="AX117" s="420" t="str">
        <f t="shared" si="9"/>
        <v/>
      </c>
      <c r="AY117" s="420"/>
      <c r="AZ117" s="420"/>
      <c r="BA117" s="420" t="str">
        <f t="shared" si="10"/>
        <v/>
      </c>
      <c r="BB117" s="420"/>
      <c r="BC117" s="420"/>
      <c r="BD117" s="427"/>
      <c r="BE117" s="428"/>
      <c r="BF117" s="428"/>
      <c r="BG117" s="429"/>
      <c r="CE117" s="222">
        <v>46</v>
      </c>
      <c r="CF117" s="227" t="str">
        <f t="shared" si="11"/>
        <v/>
      </c>
      <c r="CG117" s="222" t="str">
        <f t="shared" si="12"/>
        <v/>
      </c>
      <c r="CH117" s="227" t="str">
        <f t="shared" si="13"/>
        <v/>
      </c>
      <c r="CI117" s="230" t="str">
        <f t="shared" si="14"/>
        <v/>
      </c>
      <c r="CJ117" s="222" t="str">
        <f t="shared" si="15"/>
        <v/>
      </c>
      <c r="CK117" s="222" t="str">
        <f t="shared" si="16"/>
        <v/>
      </c>
      <c r="CL117" s="222" t="str">
        <f t="shared" si="17"/>
        <v/>
      </c>
      <c r="CM117" s="222" t="str">
        <f t="shared" si="18"/>
        <v/>
      </c>
      <c r="CN117" s="222" t="str">
        <f t="shared" si="19"/>
        <v/>
      </c>
      <c r="CO117" s="222" t="str">
        <f t="shared" si="20"/>
        <v/>
      </c>
      <c r="CP117" s="222" t="str">
        <f t="shared" si="21"/>
        <v/>
      </c>
      <c r="CQ117" s="222" t="str">
        <f t="shared" si="22"/>
        <v/>
      </c>
      <c r="CR117" s="222" t="str">
        <f t="shared" si="23"/>
        <v/>
      </c>
      <c r="CS117" s="222" t="str">
        <f t="shared" si="24"/>
        <v/>
      </c>
      <c r="CT117" s="222" t="str">
        <f t="shared" si="25"/>
        <v/>
      </c>
      <c r="CV117" s="241" t="s">
        <v>81</v>
      </c>
      <c r="CW117" s="241">
        <f t="shared" si="2"/>
        <v>0</v>
      </c>
      <c r="CX117" s="21">
        <f t="shared" si="26"/>
        <v>0</v>
      </c>
      <c r="CY117" s="21">
        <f t="shared" si="3"/>
        <v>0</v>
      </c>
      <c r="CZ117" s="21">
        <f t="shared" si="27"/>
        <v>0</v>
      </c>
      <c r="DA117" s="21">
        <f t="shared" si="27"/>
        <v>0</v>
      </c>
      <c r="DB117" s="21">
        <f t="shared" si="27"/>
        <v>0</v>
      </c>
      <c r="DC117" s="21">
        <f t="shared" si="27"/>
        <v>0</v>
      </c>
      <c r="DD117" s="21">
        <f t="shared" si="27"/>
        <v>0</v>
      </c>
      <c r="DE117" s="21">
        <f t="shared" si="27"/>
        <v>0</v>
      </c>
      <c r="DF117" s="21">
        <f t="shared" si="27"/>
        <v>0</v>
      </c>
      <c r="DG117" s="222"/>
      <c r="DH117" s="222"/>
      <c r="DI117" s="222"/>
      <c r="DT117" s="220"/>
      <c r="DU117" s="220"/>
      <c r="DV117" s="220"/>
      <c r="DW117" s="220"/>
      <c r="DX117" s="220"/>
    </row>
    <row r="118" spans="6:128" ht="19.5" customHeight="1">
      <c r="F118" s="401">
        <v>47</v>
      </c>
      <c r="G118" s="401"/>
      <c r="H118" s="402"/>
      <c r="I118" s="403"/>
      <c r="J118" s="403"/>
      <c r="K118" s="403"/>
      <c r="L118" s="404"/>
      <c r="M118" s="402"/>
      <c r="N118" s="403"/>
      <c r="O118" s="403"/>
      <c r="P118" s="403"/>
      <c r="Q118" s="404"/>
      <c r="R118" s="406"/>
      <c r="S118" s="406"/>
      <c r="T118" s="406"/>
      <c r="U118" s="406"/>
      <c r="V118" s="407"/>
      <c r="W118" s="407"/>
      <c r="X118" s="407"/>
      <c r="Y118" s="407"/>
      <c r="Z118" s="407"/>
      <c r="AA118" s="407"/>
      <c r="AB118" s="407"/>
      <c r="AC118" s="407"/>
      <c r="AD118" s="408" t="str">
        <f t="shared" si="5"/>
        <v/>
      </c>
      <c r="AE118" s="408"/>
      <c r="AF118" s="408"/>
      <c r="AG118" s="419"/>
      <c r="AH118" s="419"/>
      <c r="AI118" s="419"/>
      <c r="AJ118" s="419"/>
      <c r="AK118" s="419"/>
      <c r="AL118" s="430"/>
      <c r="AM118" s="431"/>
      <c r="AN118" s="432"/>
      <c r="AO118" s="420" t="str">
        <f t="shared" si="6"/>
        <v/>
      </c>
      <c r="AP118" s="420"/>
      <c r="AQ118" s="420"/>
      <c r="AR118" s="420" t="str">
        <f t="shared" si="7"/>
        <v/>
      </c>
      <c r="AS118" s="420"/>
      <c r="AT118" s="420"/>
      <c r="AU118" s="420" t="str">
        <f t="shared" si="8"/>
        <v/>
      </c>
      <c r="AV118" s="420"/>
      <c r="AW118" s="420"/>
      <c r="AX118" s="420" t="str">
        <f t="shared" si="9"/>
        <v/>
      </c>
      <c r="AY118" s="420"/>
      <c r="AZ118" s="420"/>
      <c r="BA118" s="420" t="str">
        <f t="shared" si="10"/>
        <v/>
      </c>
      <c r="BB118" s="420"/>
      <c r="BC118" s="420"/>
      <c r="BD118" s="427"/>
      <c r="BE118" s="428"/>
      <c r="BF118" s="428"/>
      <c r="BG118" s="429"/>
      <c r="CE118" s="222">
        <v>47</v>
      </c>
      <c r="CF118" s="227" t="str">
        <f t="shared" si="11"/>
        <v/>
      </c>
      <c r="CG118" s="222" t="str">
        <f t="shared" si="12"/>
        <v/>
      </c>
      <c r="CH118" s="227" t="str">
        <f t="shared" si="13"/>
        <v/>
      </c>
      <c r="CI118" s="230" t="str">
        <f t="shared" si="14"/>
        <v/>
      </c>
      <c r="CJ118" s="222" t="str">
        <f t="shared" si="15"/>
        <v/>
      </c>
      <c r="CK118" s="222" t="str">
        <f t="shared" si="16"/>
        <v/>
      </c>
      <c r="CL118" s="222" t="str">
        <f t="shared" si="17"/>
        <v/>
      </c>
      <c r="CM118" s="222" t="str">
        <f t="shared" si="18"/>
        <v/>
      </c>
      <c r="CN118" s="222" t="str">
        <f t="shared" si="19"/>
        <v/>
      </c>
      <c r="CO118" s="222" t="str">
        <f t="shared" si="20"/>
        <v/>
      </c>
      <c r="CP118" s="222" t="str">
        <f t="shared" si="21"/>
        <v/>
      </c>
      <c r="CQ118" s="222" t="str">
        <f t="shared" si="22"/>
        <v/>
      </c>
      <c r="CR118" s="222" t="str">
        <f t="shared" si="23"/>
        <v/>
      </c>
      <c r="CS118" s="222" t="str">
        <f t="shared" si="24"/>
        <v/>
      </c>
      <c r="CT118" s="222" t="str">
        <f t="shared" si="25"/>
        <v/>
      </c>
      <c r="CV118" s="241" t="s">
        <v>82</v>
      </c>
      <c r="CW118" s="241">
        <f t="shared" si="2"/>
        <v>0</v>
      </c>
      <c r="CX118" s="21">
        <f t="shared" si="26"/>
        <v>0</v>
      </c>
      <c r="CY118" s="21">
        <f t="shared" si="3"/>
        <v>0</v>
      </c>
      <c r="CZ118" s="21">
        <f t="shared" si="27"/>
        <v>0</v>
      </c>
      <c r="DA118" s="21">
        <f t="shared" si="27"/>
        <v>0</v>
      </c>
      <c r="DB118" s="21">
        <f t="shared" si="27"/>
        <v>0</v>
      </c>
      <c r="DC118" s="21">
        <f t="shared" si="27"/>
        <v>0</v>
      </c>
      <c r="DD118" s="21">
        <f t="shared" si="27"/>
        <v>0</v>
      </c>
      <c r="DE118" s="21">
        <f t="shared" si="27"/>
        <v>0</v>
      </c>
      <c r="DF118" s="21">
        <f t="shared" si="27"/>
        <v>0</v>
      </c>
      <c r="DG118" s="222"/>
      <c r="DH118" s="222"/>
      <c r="DI118" s="222"/>
      <c r="DT118" s="220"/>
      <c r="DU118" s="220"/>
      <c r="DV118" s="220"/>
      <c r="DW118" s="220"/>
      <c r="DX118" s="220"/>
    </row>
    <row r="119" spans="6:128" ht="19.5" customHeight="1">
      <c r="F119" s="401">
        <v>48</v>
      </c>
      <c r="G119" s="401"/>
      <c r="H119" s="402"/>
      <c r="I119" s="403"/>
      <c r="J119" s="403"/>
      <c r="K119" s="403"/>
      <c r="L119" s="404"/>
      <c r="M119" s="402"/>
      <c r="N119" s="403"/>
      <c r="O119" s="403"/>
      <c r="P119" s="403"/>
      <c r="Q119" s="404"/>
      <c r="R119" s="406"/>
      <c r="S119" s="406"/>
      <c r="T119" s="406"/>
      <c r="U119" s="406"/>
      <c r="V119" s="407"/>
      <c r="W119" s="407"/>
      <c r="X119" s="407"/>
      <c r="Y119" s="407"/>
      <c r="Z119" s="407"/>
      <c r="AA119" s="407"/>
      <c r="AB119" s="407"/>
      <c r="AC119" s="407"/>
      <c r="AD119" s="408" t="str">
        <f t="shared" si="5"/>
        <v/>
      </c>
      <c r="AE119" s="408"/>
      <c r="AF119" s="408"/>
      <c r="AG119" s="419"/>
      <c r="AH119" s="419"/>
      <c r="AI119" s="419"/>
      <c r="AJ119" s="419"/>
      <c r="AK119" s="419"/>
      <c r="AL119" s="430"/>
      <c r="AM119" s="431"/>
      <c r="AN119" s="432"/>
      <c r="AO119" s="420" t="str">
        <f t="shared" si="6"/>
        <v/>
      </c>
      <c r="AP119" s="420"/>
      <c r="AQ119" s="420"/>
      <c r="AR119" s="420" t="str">
        <f t="shared" si="7"/>
        <v/>
      </c>
      <c r="AS119" s="420"/>
      <c r="AT119" s="420"/>
      <c r="AU119" s="420" t="str">
        <f t="shared" si="8"/>
        <v/>
      </c>
      <c r="AV119" s="420"/>
      <c r="AW119" s="420"/>
      <c r="AX119" s="420" t="str">
        <f t="shared" si="9"/>
        <v/>
      </c>
      <c r="AY119" s="420"/>
      <c r="AZ119" s="420"/>
      <c r="BA119" s="420" t="str">
        <f t="shared" si="10"/>
        <v/>
      </c>
      <c r="BB119" s="420"/>
      <c r="BC119" s="420"/>
      <c r="BD119" s="427"/>
      <c r="BE119" s="428"/>
      <c r="BF119" s="428"/>
      <c r="BG119" s="429"/>
      <c r="CE119" s="222">
        <v>48</v>
      </c>
      <c r="CF119" s="227" t="str">
        <f t="shared" si="11"/>
        <v/>
      </c>
      <c r="CG119" s="222" t="str">
        <f t="shared" si="12"/>
        <v/>
      </c>
      <c r="CH119" s="227" t="str">
        <f t="shared" si="13"/>
        <v/>
      </c>
      <c r="CI119" s="230" t="str">
        <f t="shared" si="14"/>
        <v/>
      </c>
      <c r="CJ119" s="222" t="str">
        <f t="shared" si="15"/>
        <v/>
      </c>
      <c r="CK119" s="222" t="str">
        <f t="shared" si="16"/>
        <v/>
      </c>
      <c r="CL119" s="222" t="str">
        <f t="shared" si="17"/>
        <v/>
      </c>
      <c r="CM119" s="222" t="str">
        <f t="shared" si="18"/>
        <v/>
      </c>
      <c r="CN119" s="222" t="str">
        <f t="shared" si="19"/>
        <v/>
      </c>
      <c r="CO119" s="222" t="str">
        <f t="shared" si="20"/>
        <v/>
      </c>
      <c r="CP119" s="222" t="str">
        <f t="shared" si="21"/>
        <v/>
      </c>
      <c r="CQ119" s="222" t="str">
        <f t="shared" si="22"/>
        <v/>
      </c>
      <c r="CR119" s="222" t="str">
        <f t="shared" si="23"/>
        <v/>
      </c>
      <c r="CS119" s="222" t="str">
        <f t="shared" si="24"/>
        <v/>
      </c>
      <c r="CT119" s="222" t="str">
        <f t="shared" si="25"/>
        <v/>
      </c>
      <c r="CV119" s="241" t="s">
        <v>83</v>
      </c>
      <c r="CW119" s="241">
        <f t="shared" si="2"/>
        <v>0</v>
      </c>
      <c r="CX119" s="21">
        <f t="shared" si="26"/>
        <v>0</v>
      </c>
      <c r="CY119" s="21">
        <f t="shared" si="3"/>
        <v>0</v>
      </c>
      <c r="CZ119" s="21">
        <f t="shared" si="27"/>
        <v>0</v>
      </c>
      <c r="DA119" s="21">
        <f t="shared" si="27"/>
        <v>0</v>
      </c>
      <c r="DB119" s="21">
        <f t="shared" si="27"/>
        <v>0</v>
      </c>
      <c r="DC119" s="21">
        <f t="shared" si="27"/>
        <v>0</v>
      </c>
      <c r="DD119" s="21">
        <f t="shared" si="27"/>
        <v>0</v>
      </c>
      <c r="DE119" s="21">
        <f t="shared" si="27"/>
        <v>0</v>
      </c>
      <c r="DF119" s="21">
        <f t="shared" si="27"/>
        <v>0</v>
      </c>
      <c r="DG119" s="222"/>
      <c r="DH119" s="222"/>
      <c r="DI119" s="222"/>
      <c r="DT119" s="220"/>
      <c r="DU119" s="220"/>
      <c r="DV119" s="220"/>
      <c r="DW119" s="220"/>
      <c r="DX119" s="220"/>
    </row>
    <row r="120" spans="6:128" ht="19.5" customHeight="1">
      <c r="F120" s="401">
        <v>49</v>
      </c>
      <c r="G120" s="401"/>
      <c r="H120" s="402"/>
      <c r="I120" s="403"/>
      <c r="J120" s="403"/>
      <c r="K120" s="403"/>
      <c r="L120" s="404"/>
      <c r="M120" s="402"/>
      <c r="N120" s="403"/>
      <c r="O120" s="403"/>
      <c r="P120" s="403"/>
      <c r="Q120" s="404"/>
      <c r="R120" s="406"/>
      <c r="S120" s="406"/>
      <c r="T120" s="406"/>
      <c r="U120" s="406"/>
      <c r="V120" s="407"/>
      <c r="W120" s="407"/>
      <c r="X120" s="407"/>
      <c r="Y120" s="407"/>
      <c r="Z120" s="407"/>
      <c r="AA120" s="407"/>
      <c r="AB120" s="407"/>
      <c r="AC120" s="407"/>
      <c r="AD120" s="408" t="str">
        <f t="shared" si="5"/>
        <v/>
      </c>
      <c r="AE120" s="408"/>
      <c r="AF120" s="408"/>
      <c r="AG120" s="419"/>
      <c r="AH120" s="419"/>
      <c r="AI120" s="419"/>
      <c r="AJ120" s="419"/>
      <c r="AK120" s="419"/>
      <c r="AL120" s="430"/>
      <c r="AM120" s="431"/>
      <c r="AN120" s="432"/>
      <c r="AO120" s="420" t="str">
        <f t="shared" si="6"/>
        <v/>
      </c>
      <c r="AP120" s="420"/>
      <c r="AQ120" s="420"/>
      <c r="AR120" s="420" t="str">
        <f t="shared" si="7"/>
        <v/>
      </c>
      <c r="AS120" s="420"/>
      <c r="AT120" s="420"/>
      <c r="AU120" s="420" t="str">
        <f t="shared" si="8"/>
        <v/>
      </c>
      <c r="AV120" s="420"/>
      <c r="AW120" s="420"/>
      <c r="AX120" s="420" t="str">
        <f t="shared" si="9"/>
        <v/>
      </c>
      <c r="AY120" s="420"/>
      <c r="AZ120" s="420"/>
      <c r="BA120" s="420" t="str">
        <f t="shared" si="10"/>
        <v/>
      </c>
      <c r="BB120" s="420"/>
      <c r="BC120" s="420"/>
      <c r="BD120" s="427"/>
      <c r="BE120" s="428"/>
      <c r="BF120" s="428"/>
      <c r="BG120" s="429"/>
      <c r="CE120" s="222">
        <v>49</v>
      </c>
      <c r="CF120" s="227" t="str">
        <f t="shared" si="11"/>
        <v/>
      </c>
      <c r="CG120" s="222" t="str">
        <f t="shared" si="12"/>
        <v/>
      </c>
      <c r="CH120" s="227" t="str">
        <f t="shared" si="13"/>
        <v/>
      </c>
      <c r="CI120" s="230" t="str">
        <f t="shared" si="14"/>
        <v/>
      </c>
      <c r="CJ120" s="222" t="str">
        <f t="shared" si="15"/>
        <v/>
      </c>
      <c r="CK120" s="222" t="str">
        <f t="shared" si="16"/>
        <v/>
      </c>
      <c r="CL120" s="222" t="str">
        <f t="shared" si="17"/>
        <v/>
      </c>
      <c r="CM120" s="222" t="str">
        <f t="shared" si="18"/>
        <v/>
      </c>
      <c r="CN120" s="222" t="str">
        <f t="shared" si="19"/>
        <v/>
      </c>
      <c r="CO120" s="222" t="str">
        <f t="shared" si="20"/>
        <v/>
      </c>
      <c r="CP120" s="222" t="str">
        <f t="shared" si="21"/>
        <v/>
      </c>
      <c r="CQ120" s="222" t="str">
        <f t="shared" si="22"/>
        <v/>
      </c>
      <c r="CR120" s="222" t="str">
        <f t="shared" si="23"/>
        <v/>
      </c>
      <c r="CS120" s="222" t="str">
        <f t="shared" si="24"/>
        <v/>
      </c>
      <c r="CT120" s="222" t="str">
        <f t="shared" si="25"/>
        <v/>
      </c>
      <c r="CV120" s="241" t="s">
        <v>84</v>
      </c>
      <c r="CW120" s="241">
        <f t="shared" si="2"/>
        <v>0</v>
      </c>
      <c r="CX120" s="21">
        <f t="shared" si="26"/>
        <v>0</v>
      </c>
      <c r="CY120" s="21">
        <f t="shared" si="3"/>
        <v>0</v>
      </c>
      <c r="CZ120" s="21">
        <f t="shared" si="27"/>
        <v>0</v>
      </c>
      <c r="DA120" s="21">
        <f t="shared" si="27"/>
        <v>0</v>
      </c>
      <c r="DB120" s="21">
        <f t="shared" si="27"/>
        <v>0</v>
      </c>
      <c r="DC120" s="21">
        <f t="shared" si="27"/>
        <v>0</v>
      </c>
      <c r="DD120" s="21">
        <f t="shared" si="27"/>
        <v>0</v>
      </c>
      <c r="DE120" s="21">
        <f t="shared" si="27"/>
        <v>0</v>
      </c>
      <c r="DF120" s="21">
        <f t="shared" si="27"/>
        <v>0</v>
      </c>
      <c r="DG120" s="222"/>
      <c r="DH120" s="222"/>
      <c r="DI120" s="222"/>
      <c r="DT120" s="220"/>
      <c r="DU120" s="220"/>
      <c r="DV120" s="220"/>
      <c r="DW120" s="220"/>
      <c r="DX120" s="220"/>
    </row>
    <row r="121" spans="6:128" ht="19.5" customHeight="1">
      <c r="F121" s="433">
        <v>50</v>
      </c>
      <c r="G121" s="433"/>
      <c r="H121" s="434"/>
      <c r="I121" s="435"/>
      <c r="J121" s="435"/>
      <c r="K121" s="435"/>
      <c r="L121" s="436"/>
      <c r="M121" s="434"/>
      <c r="N121" s="435"/>
      <c r="O121" s="435"/>
      <c r="P121" s="435"/>
      <c r="Q121" s="436"/>
      <c r="R121" s="437"/>
      <c r="S121" s="438"/>
      <c r="T121" s="438"/>
      <c r="U121" s="438"/>
      <c r="V121" s="439"/>
      <c r="W121" s="439"/>
      <c r="X121" s="439"/>
      <c r="Y121" s="439"/>
      <c r="Z121" s="439"/>
      <c r="AA121" s="439"/>
      <c r="AB121" s="439"/>
      <c r="AC121" s="439"/>
      <c r="AD121" s="440" t="str">
        <f t="shared" si="5"/>
        <v/>
      </c>
      <c r="AE121" s="440"/>
      <c r="AF121" s="440"/>
      <c r="AG121" s="447"/>
      <c r="AH121" s="447"/>
      <c r="AI121" s="447"/>
      <c r="AJ121" s="447"/>
      <c r="AK121" s="447"/>
      <c r="AL121" s="448"/>
      <c r="AM121" s="449"/>
      <c r="AN121" s="450"/>
      <c r="AO121" s="442" t="str">
        <f t="shared" si="6"/>
        <v/>
      </c>
      <c r="AP121" s="442"/>
      <c r="AQ121" s="442"/>
      <c r="AR121" s="442" t="str">
        <f t="shared" si="7"/>
        <v/>
      </c>
      <c r="AS121" s="442"/>
      <c r="AT121" s="442"/>
      <c r="AU121" s="442" t="str">
        <f t="shared" si="8"/>
        <v/>
      </c>
      <c r="AV121" s="442"/>
      <c r="AW121" s="442"/>
      <c r="AX121" s="442" t="str">
        <f t="shared" si="9"/>
        <v/>
      </c>
      <c r="AY121" s="442"/>
      <c r="AZ121" s="442"/>
      <c r="BA121" s="442" t="str">
        <f t="shared" si="10"/>
        <v/>
      </c>
      <c r="BB121" s="442"/>
      <c r="BC121" s="442"/>
      <c r="BD121" s="443"/>
      <c r="BE121" s="444"/>
      <c r="BF121" s="444"/>
      <c r="BG121" s="445"/>
      <c r="CE121" s="222">
        <v>50</v>
      </c>
      <c r="CF121" s="227" t="str">
        <f t="shared" si="11"/>
        <v/>
      </c>
      <c r="CG121" s="222" t="str">
        <f t="shared" si="12"/>
        <v/>
      </c>
      <c r="CH121" s="227" t="str">
        <f t="shared" si="13"/>
        <v/>
      </c>
      <c r="CI121" s="230" t="str">
        <f t="shared" si="14"/>
        <v/>
      </c>
      <c r="CJ121" s="222" t="str">
        <f t="shared" si="15"/>
        <v/>
      </c>
      <c r="CK121" s="222" t="str">
        <f t="shared" si="16"/>
        <v/>
      </c>
      <c r="CL121" s="222" t="str">
        <f t="shared" si="17"/>
        <v/>
      </c>
      <c r="CM121" s="222" t="str">
        <f t="shared" si="18"/>
        <v/>
      </c>
      <c r="CN121" s="222" t="str">
        <f t="shared" si="19"/>
        <v/>
      </c>
      <c r="CO121" s="222" t="str">
        <f t="shared" si="20"/>
        <v/>
      </c>
      <c r="CP121" s="222" t="str">
        <f t="shared" si="21"/>
        <v/>
      </c>
      <c r="CQ121" s="222" t="str">
        <f t="shared" si="22"/>
        <v/>
      </c>
      <c r="CR121" s="222" t="str">
        <f t="shared" si="23"/>
        <v/>
      </c>
      <c r="CS121" s="222" t="str">
        <f t="shared" si="24"/>
        <v/>
      </c>
      <c r="CT121" s="222" t="str">
        <f t="shared" si="25"/>
        <v/>
      </c>
      <c r="CV121" s="241" t="s">
        <v>85</v>
      </c>
      <c r="CW121" s="241">
        <f t="shared" si="2"/>
        <v>0</v>
      </c>
      <c r="CX121" s="21">
        <f>IF(MOD(AL121*1000,3)=0,AL121/3,AL121*0.3)</f>
        <v>0</v>
      </c>
      <c r="CY121" s="21">
        <f t="shared" si="3"/>
        <v>0</v>
      </c>
      <c r="CZ121" s="21">
        <f t="shared" si="27"/>
        <v>0</v>
      </c>
      <c r="DA121" s="21">
        <f t="shared" si="27"/>
        <v>0</v>
      </c>
      <c r="DB121" s="21">
        <f t="shared" si="27"/>
        <v>0</v>
      </c>
      <c r="DC121" s="21">
        <f t="shared" si="27"/>
        <v>0</v>
      </c>
      <c r="DD121" s="21">
        <f t="shared" si="27"/>
        <v>0</v>
      </c>
      <c r="DE121" s="21">
        <f t="shared" si="27"/>
        <v>0</v>
      </c>
      <c r="DF121" s="21">
        <f t="shared" si="27"/>
        <v>0</v>
      </c>
      <c r="DG121" s="222"/>
      <c r="DH121" s="222"/>
      <c r="DI121" s="222"/>
      <c r="DT121" s="220"/>
      <c r="DU121" s="220"/>
      <c r="DV121" s="220"/>
      <c r="DW121" s="220"/>
      <c r="DX121" s="220"/>
    </row>
    <row r="122" spans="6:128">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c r="BE122" s="220"/>
      <c r="BF122" s="220"/>
      <c r="BG122" s="220"/>
      <c r="DE122" s="223"/>
      <c r="DF122" s="223"/>
      <c r="DG122" s="223"/>
      <c r="DH122" s="223"/>
      <c r="DI122" s="223"/>
    </row>
    <row r="123" spans="6:128" ht="18">
      <c r="F123" s="293" t="s">
        <v>552</v>
      </c>
      <c r="G123" s="294"/>
      <c r="H123" s="294"/>
      <c r="I123" s="294"/>
      <c r="J123" s="294"/>
      <c r="K123" s="294"/>
      <c r="L123" s="294"/>
      <c r="M123" s="294"/>
      <c r="N123" s="294"/>
      <c r="O123" s="294"/>
      <c r="P123" s="294"/>
      <c r="Q123" s="294"/>
      <c r="R123" s="294"/>
      <c r="S123" s="294"/>
      <c r="T123" s="294"/>
      <c r="U123" s="295"/>
      <c r="V123" s="294"/>
      <c r="W123" s="294"/>
      <c r="X123" s="294"/>
      <c r="Y123" s="294"/>
      <c r="Z123" s="295"/>
      <c r="AA123" s="294"/>
      <c r="AB123" s="294"/>
      <c r="AC123" s="294"/>
      <c r="AD123" s="294"/>
      <c r="AE123" s="294"/>
      <c r="AF123" s="294"/>
      <c r="AG123" s="294"/>
      <c r="AH123" s="294"/>
      <c r="AI123" s="294"/>
      <c r="AJ123" s="294"/>
      <c r="AK123" s="294"/>
      <c r="AL123" s="294"/>
      <c r="AM123" s="294"/>
      <c r="AN123" s="294"/>
      <c r="AO123" s="294"/>
      <c r="AP123" s="294"/>
      <c r="AQ123" s="295"/>
      <c r="AR123" s="295"/>
      <c r="AS123" s="295"/>
      <c r="AT123" s="294"/>
      <c r="AU123" s="294"/>
      <c r="AV123" s="294"/>
      <c r="AW123" s="294"/>
      <c r="AX123" s="294"/>
      <c r="AY123" s="294"/>
      <c r="AZ123" s="294"/>
      <c r="BA123" s="294"/>
      <c r="BB123" s="294"/>
      <c r="BC123" s="294"/>
      <c r="BD123" s="294"/>
      <c r="BE123" s="294"/>
      <c r="BF123" s="294"/>
      <c r="BG123" s="296"/>
      <c r="DE123" s="223"/>
      <c r="DF123" s="223"/>
      <c r="DG123" s="223"/>
      <c r="DH123" s="223"/>
      <c r="DI123" s="223"/>
    </row>
    <row r="124" spans="6:128">
      <c r="F124" s="242"/>
      <c r="H124" s="39" t="s">
        <v>714</v>
      </c>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40" t="s">
        <v>86</v>
      </c>
      <c r="AN124" s="221"/>
      <c r="AO124" s="220"/>
      <c r="AP124" s="221"/>
      <c r="AQ124" s="221"/>
      <c r="AR124" s="221"/>
      <c r="AS124" s="221"/>
      <c r="AT124" s="221"/>
      <c r="AU124" s="221"/>
      <c r="AV124" s="221"/>
      <c r="AW124" s="221"/>
      <c r="AX124" s="221"/>
      <c r="AY124" s="221"/>
      <c r="AZ124" s="221"/>
      <c r="BA124" s="221"/>
      <c r="BB124" s="221"/>
      <c r="BC124" s="221"/>
      <c r="BD124" s="221"/>
      <c r="BE124" s="221"/>
      <c r="BF124" s="221"/>
      <c r="BG124" s="243"/>
      <c r="DE124" s="223"/>
      <c r="DF124" s="223"/>
      <c r="DG124" s="223"/>
      <c r="DH124" s="223"/>
      <c r="DI124" s="223"/>
    </row>
    <row r="125" spans="6:128" ht="6.75" customHeight="1" thickBot="1">
      <c r="F125" s="242"/>
      <c r="G125" s="221"/>
      <c r="H125" s="4"/>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221"/>
      <c r="BE125" s="221"/>
      <c r="BF125" s="221"/>
      <c r="BG125" s="243"/>
      <c r="DE125" s="223"/>
      <c r="DF125" s="223"/>
      <c r="DG125" s="223"/>
      <c r="DH125" s="223"/>
      <c r="DI125" s="223"/>
    </row>
    <row r="126" spans="6:128" ht="15.75" customHeight="1" thickBot="1">
      <c r="F126" s="8" t="s">
        <v>715</v>
      </c>
      <c r="G126" s="4"/>
      <c r="H126" s="4"/>
      <c r="I126" s="221"/>
      <c r="J126" s="221"/>
      <c r="K126" s="221"/>
      <c r="L126" s="221"/>
      <c r="M126" s="221"/>
      <c r="N126" s="221"/>
      <c r="O126" s="220"/>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446" t="str">
        <f>IF($CH$139&gt;1,$CH$139&amp;" assays selected",IF($CH$139=1,$CH$139&amp;" assay selected","0 assay selected"))</f>
        <v>0 assay selected</v>
      </c>
      <c r="AN126" s="446"/>
      <c r="AO126" s="446"/>
      <c r="AP126" s="446"/>
      <c r="AQ126" s="446"/>
      <c r="AR126" s="446"/>
      <c r="AS126" s="446"/>
      <c r="AT126" s="446"/>
      <c r="AU126" s="446"/>
      <c r="AV126" s="446"/>
      <c r="AW126" s="446"/>
      <c r="AX126" s="446"/>
      <c r="AY126" s="446"/>
      <c r="AZ126" s="446"/>
      <c r="BA126" s="446"/>
      <c r="BB126" s="446"/>
      <c r="BC126" s="446"/>
      <c r="BD126" s="446"/>
      <c r="BE126" s="221"/>
      <c r="BF126" s="221"/>
      <c r="BG126" s="243"/>
      <c r="CF126" s="24" t="s">
        <v>553</v>
      </c>
      <c r="CG126" s="25" t="s">
        <v>716</v>
      </c>
      <c r="CH126" s="27" t="s">
        <v>717</v>
      </c>
      <c r="CI126" s="26"/>
      <c r="CJ126" s="26"/>
      <c r="CK126" s="26"/>
      <c r="CQ126" s="28"/>
      <c r="CR126" s="2" t="s">
        <v>87</v>
      </c>
      <c r="CS126" s="2" t="s">
        <v>88</v>
      </c>
      <c r="CT126" s="2" t="s">
        <v>89</v>
      </c>
      <c r="CU126" s="2" t="s">
        <v>90</v>
      </c>
      <c r="CV126" s="2" t="s">
        <v>91</v>
      </c>
      <c r="CW126" s="29" t="s">
        <v>92</v>
      </c>
      <c r="CX126" s="29" t="s">
        <v>93</v>
      </c>
      <c r="CY126" s="29" t="s">
        <v>94</v>
      </c>
      <c r="CZ126" s="29" t="s">
        <v>95</v>
      </c>
      <c r="DA126" s="29" t="s">
        <v>96</v>
      </c>
      <c r="DB126" s="29" t="s">
        <v>97</v>
      </c>
      <c r="DC126" s="29" t="s">
        <v>564</v>
      </c>
      <c r="DD126" s="223"/>
      <c r="DE126" s="223"/>
      <c r="DF126" s="223"/>
      <c r="DG126" s="223"/>
      <c r="DH126" s="223"/>
      <c r="DS126" s="231"/>
    </row>
    <row r="127" spans="6:128" ht="12.75" customHeight="1">
      <c r="F127" s="242"/>
      <c r="G127" s="244"/>
      <c r="H127" s="221"/>
      <c r="I127" s="245"/>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446"/>
      <c r="AN127" s="446"/>
      <c r="AO127" s="446"/>
      <c r="AP127" s="446"/>
      <c r="AQ127" s="446"/>
      <c r="AR127" s="446"/>
      <c r="AS127" s="446"/>
      <c r="AT127" s="446"/>
      <c r="AU127" s="446"/>
      <c r="AV127" s="446"/>
      <c r="AW127" s="446"/>
      <c r="AX127" s="446"/>
      <c r="AY127" s="446"/>
      <c r="AZ127" s="446"/>
      <c r="BA127" s="446"/>
      <c r="BB127" s="446"/>
      <c r="BC127" s="446"/>
      <c r="BD127" s="446"/>
      <c r="BE127" s="221"/>
      <c r="BF127" s="221"/>
      <c r="BG127" s="243"/>
      <c r="BL127" s="222" t="s">
        <v>924</v>
      </c>
      <c r="CQ127" s="222" t="s">
        <v>87</v>
      </c>
      <c r="CR127" s="246" t="b">
        <v>0</v>
      </c>
      <c r="CS127" s="246"/>
      <c r="CT127" s="247"/>
      <c r="CU127" s="247"/>
      <c r="CV127" s="247"/>
      <c r="DD127" s="223"/>
      <c r="DE127" s="223"/>
      <c r="DF127" s="223"/>
      <c r="DG127" s="223"/>
      <c r="DH127" s="223"/>
      <c r="DJ127" s="210" t="s">
        <v>718</v>
      </c>
      <c r="DS127" s="231"/>
    </row>
    <row r="128" spans="6:128" ht="12.75" customHeight="1">
      <c r="F128" s="242"/>
      <c r="G128" s="244"/>
      <c r="H128" s="5" t="s">
        <v>719</v>
      </c>
      <c r="I128" s="245"/>
      <c r="J128" s="221"/>
      <c r="K128" s="221"/>
      <c r="L128" s="221"/>
      <c r="M128" s="221"/>
      <c r="N128" s="221"/>
      <c r="O128" s="221"/>
      <c r="P128" s="221"/>
      <c r="Q128" s="221"/>
      <c r="R128" s="221"/>
      <c r="S128" s="221"/>
      <c r="T128" s="5"/>
      <c r="U128" s="221"/>
      <c r="V128" s="62" t="s">
        <v>720</v>
      </c>
      <c r="W128" s="221"/>
      <c r="X128" s="221"/>
      <c r="Y128" s="221"/>
      <c r="Z128" s="221"/>
      <c r="AA128" s="221"/>
      <c r="AB128" s="221"/>
      <c r="AC128" s="221"/>
      <c r="AD128" s="221"/>
      <c r="AE128" s="221"/>
      <c r="AF128" s="221"/>
      <c r="AG128" s="221"/>
      <c r="AH128" s="221"/>
      <c r="AI128" s="221"/>
      <c r="AJ128" s="221"/>
      <c r="AK128" s="221"/>
      <c r="AL128" s="221"/>
      <c r="AM128" s="221"/>
      <c r="AN128" s="7" t="s">
        <v>612</v>
      </c>
      <c r="AO128" s="7"/>
      <c r="AP128" s="221"/>
      <c r="AQ128" s="221"/>
      <c r="AR128" s="221"/>
      <c r="AS128" s="221"/>
      <c r="AT128" s="221"/>
      <c r="AU128" s="221"/>
      <c r="AV128" s="221"/>
      <c r="AW128" s="221"/>
      <c r="AX128" s="224"/>
      <c r="AY128" s="224"/>
      <c r="AZ128" s="221"/>
      <c r="BA128" s="224"/>
      <c r="BB128" s="224"/>
      <c r="BC128" s="221"/>
      <c r="BD128" s="221"/>
      <c r="BE128" s="221"/>
      <c r="BF128" s="221"/>
      <c r="BG128" s="243"/>
      <c r="BL128" s="222" t="s">
        <v>925</v>
      </c>
      <c r="CQ128" s="222" t="s">
        <v>721</v>
      </c>
      <c r="CS128" s="246" t="b">
        <v>0</v>
      </c>
      <c r="CT128" s="247"/>
      <c r="CU128" s="247"/>
      <c r="CV128" s="247"/>
      <c r="DD128" s="223"/>
      <c r="DE128" s="223"/>
      <c r="DF128" s="223"/>
      <c r="DG128" s="223"/>
      <c r="DH128" s="223"/>
      <c r="DS128" s="231"/>
    </row>
    <row r="129" spans="1:123" ht="12.75" customHeight="1">
      <c r="F129" s="242"/>
      <c r="G129" s="244"/>
      <c r="H129" s="5"/>
      <c r="I129" s="221"/>
      <c r="J129" s="221"/>
      <c r="K129" s="221"/>
      <c r="L129" s="221"/>
      <c r="M129" s="221"/>
      <c r="N129" s="221"/>
      <c r="O129" s="221"/>
      <c r="P129" s="221"/>
      <c r="Q129" s="221"/>
      <c r="R129" s="221"/>
      <c r="S129" s="221"/>
      <c r="T129" s="221"/>
      <c r="U129" s="221"/>
      <c r="V129" s="63"/>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43"/>
      <c r="BL129" s="222" t="s">
        <v>926</v>
      </c>
      <c r="CQ129" s="222" t="s">
        <v>89</v>
      </c>
      <c r="CR129" s="246"/>
      <c r="CT129" s="246" t="b">
        <v>0</v>
      </c>
      <c r="CU129" s="247"/>
      <c r="CV129" s="247"/>
      <c r="DD129" s="223"/>
      <c r="DE129" s="223"/>
      <c r="DF129" s="223"/>
      <c r="DG129" s="223"/>
      <c r="DH129" s="223"/>
      <c r="DS129" s="231"/>
    </row>
    <row r="130" spans="1:123" ht="12.75" customHeight="1">
      <c r="F130" s="242"/>
      <c r="G130" s="244"/>
      <c r="H130" s="6" t="s">
        <v>722</v>
      </c>
      <c r="I130" s="221"/>
      <c r="J130" s="221"/>
      <c r="K130" s="221"/>
      <c r="L130" s="221"/>
      <c r="M130" s="221"/>
      <c r="N130" s="221"/>
      <c r="O130" s="221"/>
      <c r="P130" s="221"/>
      <c r="Q130" s="221"/>
      <c r="R130" s="221"/>
      <c r="S130" s="221"/>
      <c r="T130" s="5"/>
      <c r="U130" s="221"/>
      <c r="V130" s="62" t="s">
        <v>566</v>
      </c>
      <c r="W130" s="221"/>
      <c r="X130" s="221"/>
      <c r="Y130" s="221"/>
      <c r="Z130" s="221"/>
      <c r="AA130" s="221"/>
      <c r="AB130" s="221"/>
      <c r="AC130" s="221"/>
      <c r="AD130" s="220"/>
      <c r="AE130" s="220"/>
      <c r="AF130" s="221"/>
      <c r="AG130" s="221"/>
      <c r="AH130" s="221"/>
      <c r="AI130" s="221"/>
      <c r="AJ130" s="221"/>
      <c r="AK130" s="221"/>
      <c r="AL130" s="221"/>
      <c r="AM130" s="221"/>
      <c r="AN130" s="221"/>
      <c r="AO130" s="221"/>
      <c r="AP130" s="221"/>
      <c r="AQ130" s="221"/>
      <c r="AR130" s="221"/>
      <c r="AS130" s="221"/>
      <c r="AT130" s="221"/>
      <c r="AU130" s="221"/>
      <c r="AV130" s="221"/>
      <c r="AW130" s="221"/>
      <c r="AX130" s="441"/>
      <c r="AY130" s="441"/>
      <c r="AZ130" s="221"/>
      <c r="BA130" s="441"/>
      <c r="BB130" s="441"/>
      <c r="BC130" s="221"/>
      <c r="BD130" s="221"/>
      <c r="BE130" s="221"/>
      <c r="BF130" s="221"/>
      <c r="BG130" s="243"/>
      <c r="BV130" s="222" t="s">
        <v>924</v>
      </c>
      <c r="CQ130" s="222" t="s">
        <v>723</v>
      </c>
      <c r="CR130" s="247"/>
      <c r="CS130" s="246"/>
      <c r="CU130" s="246" t="b">
        <v>0</v>
      </c>
      <c r="CV130" s="247"/>
      <c r="DD130" s="223"/>
      <c r="DE130" s="223"/>
      <c r="DF130" s="223"/>
      <c r="DG130" s="223"/>
      <c r="DH130" s="223"/>
      <c r="DS130" s="231"/>
    </row>
    <row r="131" spans="1:123" ht="12.75" customHeight="1">
      <c r="F131" s="242"/>
      <c r="G131" s="244"/>
      <c r="H131" s="6"/>
      <c r="I131" s="221"/>
      <c r="J131" s="221"/>
      <c r="K131" s="221"/>
      <c r="L131" s="221"/>
      <c r="M131" s="221"/>
      <c r="N131" s="221"/>
      <c r="O131" s="221"/>
      <c r="P131" s="221"/>
      <c r="Q131" s="221"/>
      <c r="R131" s="221"/>
      <c r="S131" s="221"/>
      <c r="T131" s="44"/>
      <c r="U131" s="45"/>
      <c r="V131" s="63"/>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43"/>
      <c r="BV131" s="222" t="s">
        <v>927</v>
      </c>
      <c r="CQ131" s="222" t="s">
        <v>91</v>
      </c>
      <c r="CR131" s="246"/>
      <c r="CS131" s="247"/>
      <c r="CT131" s="247"/>
      <c r="CV131" s="246" t="b">
        <v>0</v>
      </c>
      <c r="DD131" s="223"/>
      <c r="DE131" s="223"/>
      <c r="DF131" s="223"/>
      <c r="DG131" s="223"/>
      <c r="DH131" s="223"/>
      <c r="DS131" s="231"/>
    </row>
    <row r="132" spans="1:123" ht="12.75" customHeight="1">
      <c r="F132" s="242"/>
      <c r="G132" s="244"/>
      <c r="H132" s="6" t="s">
        <v>724</v>
      </c>
      <c r="I132" s="221"/>
      <c r="J132" s="221"/>
      <c r="K132" s="221"/>
      <c r="L132" s="221"/>
      <c r="M132" s="221"/>
      <c r="N132" s="221"/>
      <c r="O132" s="221"/>
      <c r="P132" s="221"/>
      <c r="Q132" s="221"/>
      <c r="R132" s="221"/>
      <c r="S132" s="221"/>
      <c r="T132" s="35"/>
      <c r="V132" s="62" t="s">
        <v>725</v>
      </c>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441"/>
      <c r="AY132" s="441"/>
      <c r="AZ132" s="221"/>
      <c r="BA132" s="441"/>
      <c r="BB132" s="441"/>
      <c r="BC132" s="221"/>
      <c r="BD132" s="221"/>
      <c r="BE132" s="221"/>
      <c r="BF132" s="221"/>
      <c r="BG132" s="243"/>
      <c r="BV132" s="222" t="s">
        <v>928</v>
      </c>
      <c r="CQ132" s="222" t="s">
        <v>555</v>
      </c>
      <c r="CR132" s="246"/>
      <c r="CS132" s="246"/>
      <c r="CT132" s="247"/>
      <c r="CU132" s="247"/>
      <c r="CW132" s="246" t="b">
        <v>0</v>
      </c>
      <c r="DD132" s="223"/>
      <c r="DE132" s="223"/>
      <c r="DF132" s="223"/>
      <c r="DG132" s="223"/>
      <c r="DH132" s="223"/>
      <c r="DS132" s="231"/>
    </row>
    <row r="133" spans="1:123" ht="12.75" customHeight="1">
      <c r="F133" s="242"/>
      <c r="G133" s="244"/>
      <c r="H133" s="221"/>
      <c r="I133" s="221"/>
      <c r="J133" s="221"/>
      <c r="K133" s="221"/>
      <c r="L133" s="221"/>
      <c r="M133" s="221"/>
      <c r="N133" s="221"/>
      <c r="O133" s="221"/>
      <c r="P133" s="221"/>
      <c r="Q133" s="221"/>
      <c r="R133" s="221"/>
      <c r="S133" s="221"/>
      <c r="T133" s="46"/>
      <c r="U133" s="220"/>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43"/>
      <c r="BL133" s="222" t="s">
        <v>926</v>
      </c>
      <c r="CQ133" s="222" t="s">
        <v>93</v>
      </c>
      <c r="CX133" s="246" t="b">
        <v>0</v>
      </c>
      <c r="DD133" s="223"/>
      <c r="DE133" s="223"/>
      <c r="DF133" s="223"/>
      <c r="DG133" s="223"/>
      <c r="DH133" s="223"/>
      <c r="DS133" s="231"/>
    </row>
    <row r="134" spans="1:123" ht="12.75" customHeight="1">
      <c r="F134" s="242"/>
      <c r="G134" s="244"/>
      <c r="H134" s="6" t="s">
        <v>726</v>
      </c>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441"/>
      <c r="AY134" s="441"/>
      <c r="AZ134" s="221"/>
      <c r="BA134" s="441"/>
      <c r="BB134" s="441"/>
      <c r="BC134" s="221"/>
      <c r="BD134" s="221"/>
      <c r="BE134" s="221"/>
      <c r="BF134" s="221"/>
      <c r="BG134" s="243"/>
      <c r="CQ134" s="222" t="s">
        <v>94</v>
      </c>
      <c r="CY134" s="246" t="b">
        <v>0</v>
      </c>
      <c r="DD134" s="223"/>
      <c r="DE134" s="223"/>
      <c r="DF134" s="223"/>
      <c r="DG134" s="223"/>
      <c r="DH134" s="223"/>
      <c r="DS134" s="231"/>
    </row>
    <row r="135" spans="1:123" ht="6" customHeight="1">
      <c r="F135" s="242"/>
      <c r="G135" s="244"/>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21"/>
      <c r="BF135" s="221"/>
      <c r="BG135" s="243"/>
      <c r="CQ135" s="222" t="s">
        <v>556</v>
      </c>
      <c r="CZ135" s="246" t="b">
        <v>0</v>
      </c>
      <c r="DD135" s="223"/>
      <c r="DE135" s="223"/>
      <c r="DF135" s="223"/>
      <c r="DG135" s="223"/>
      <c r="DH135" s="223"/>
      <c r="DS135" s="231"/>
    </row>
    <row r="136" spans="1:123" ht="6" customHeight="1">
      <c r="F136" s="242"/>
      <c r="G136" s="221"/>
      <c r="H136" s="220"/>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441"/>
      <c r="BB136" s="441"/>
      <c r="BC136" s="221"/>
      <c r="BD136" s="221"/>
      <c r="BE136" s="221"/>
      <c r="BF136" s="221"/>
      <c r="BG136" s="243"/>
      <c r="CQ136" s="222" t="s">
        <v>727</v>
      </c>
      <c r="DA136" s="246" t="b">
        <v>0</v>
      </c>
      <c r="DD136" s="223"/>
      <c r="DE136" s="223"/>
      <c r="DF136" s="223"/>
      <c r="DG136" s="223"/>
      <c r="DH136" s="223"/>
      <c r="DS136" s="231"/>
    </row>
    <row r="137" spans="1:123" ht="12.75" customHeight="1">
      <c r="F137" s="242"/>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43"/>
      <c r="BM137" s="248" t="b">
        <v>0</v>
      </c>
      <c r="BN137" s="222" t="s">
        <v>728</v>
      </c>
      <c r="CH137" s="222" t="s">
        <v>557</v>
      </c>
      <c r="CQ137" s="222" t="s">
        <v>558</v>
      </c>
      <c r="DB137" s="246" t="b">
        <v>0</v>
      </c>
      <c r="DD137" s="223"/>
      <c r="DE137" s="223"/>
      <c r="DF137" s="223"/>
      <c r="DG137" s="223"/>
      <c r="DH137" s="223"/>
      <c r="DS137" s="231"/>
    </row>
    <row r="138" spans="1:123" ht="12.75" customHeight="1">
      <c r="F138" s="242"/>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7"/>
      <c r="AQ138" s="221"/>
      <c r="AR138" s="221"/>
      <c r="AS138" s="221"/>
      <c r="AT138" s="221"/>
      <c r="AU138" s="221"/>
      <c r="AV138" s="221"/>
      <c r="AW138" s="221"/>
      <c r="AX138" s="221"/>
      <c r="AY138" s="221"/>
      <c r="AZ138" s="221"/>
      <c r="BA138" s="221"/>
      <c r="BB138" s="221"/>
      <c r="BC138" s="221"/>
      <c r="BD138" s="221"/>
      <c r="BE138" s="221"/>
      <c r="BF138" s="221"/>
      <c r="BG138" s="243"/>
      <c r="CH138" s="222" t="s">
        <v>729</v>
      </c>
      <c r="CI138" s="222" t="s">
        <v>559</v>
      </c>
      <c r="CJ138" s="222" t="s">
        <v>730</v>
      </c>
      <c r="CK138" s="222" t="s">
        <v>560</v>
      </c>
      <c r="CL138" s="222" t="s">
        <v>561</v>
      </c>
      <c r="CM138" s="222" t="s">
        <v>562</v>
      </c>
      <c r="CN138" s="222" t="s">
        <v>563</v>
      </c>
      <c r="CO138" s="222" t="s">
        <v>731</v>
      </c>
      <c r="DC138" s="222" t="b">
        <v>0</v>
      </c>
      <c r="DD138" s="223"/>
      <c r="DE138" s="223"/>
      <c r="DF138" s="223"/>
      <c r="DG138" s="223"/>
      <c r="DH138" s="223"/>
      <c r="DS138" s="231"/>
    </row>
    <row r="139" spans="1:123" ht="6.75" customHeight="1">
      <c r="F139" s="242"/>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43"/>
      <c r="CH139" s="249">
        <f t="shared" ref="CH139:CO139" si="28">COUNTIF(CH140:CH689,"TRUE")</f>
        <v>0</v>
      </c>
      <c r="CI139" s="249">
        <f t="shared" si="28"/>
        <v>0</v>
      </c>
      <c r="CJ139" s="249">
        <f t="shared" si="28"/>
        <v>0</v>
      </c>
      <c r="CK139" s="249">
        <f t="shared" si="28"/>
        <v>0</v>
      </c>
      <c r="CL139" s="249">
        <f t="shared" si="28"/>
        <v>0</v>
      </c>
      <c r="CM139" s="249">
        <f t="shared" si="28"/>
        <v>0</v>
      </c>
      <c r="CN139" s="249">
        <f t="shared" si="28"/>
        <v>0</v>
      </c>
      <c r="CO139" s="249">
        <f t="shared" si="28"/>
        <v>0</v>
      </c>
      <c r="CP139" s="64" t="s">
        <v>567</v>
      </c>
      <c r="CQ139" s="27" t="s">
        <v>554</v>
      </c>
      <c r="DD139" s="223"/>
      <c r="DE139" s="223"/>
      <c r="DF139" s="223"/>
      <c r="DG139" s="223"/>
      <c r="DH139" s="223"/>
      <c r="DS139" s="231"/>
    </row>
    <row r="140" spans="1:123" ht="15.75">
      <c r="F140" s="8" t="s">
        <v>732</v>
      </c>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9"/>
      <c r="BM140" s="285"/>
      <c r="BN140" s="286"/>
      <c r="BO140" s="286"/>
      <c r="BP140" s="286"/>
      <c r="BQ140" s="286"/>
      <c r="BR140" s="286"/>
      <c r="BS140" s="286"/>
      <c r="BT140" s="286"/>
      <c r="BU140" s="286"/>
      <c r="BV140" s="286"/>
      <c r="BW140" s="286"/>
      <c r="BX140" s="286"/>
      <c r="BY140" s="286"/>
      <c r="BZ140" s="286"/>
      <c r="CA140" s="286"/>
      <c r="CB140" s="287"/>
      <c r="CF140" s="274" t="s">
        <v>98</v>
      </c>
      <c r="CG140" s="275" t="s">
        <v>98</v>
      </c>
      <c r="CH140" s="247" t="b">
        <f>IF(COUNTIF(CP140:DC140,TRUE)=0,FALSE,TRUE)</f>
        <v>0</v>
      </c>
      <c r="CI140" s="30"/>
      <c r="CJ140" s="30"/>
      <c r="CK140" s="30"/>
      <c r="CP140" s="222" t="b">
        <f>IF(COUNTIF(DJ:DJ,CF140)&gt;0,TRUE,FALSE)</f>
        <v>0</v>
      </c>
      <c r="CQ140" s="222" t="b">
        <f>IF(COUNTIF($BO$142:$CB$317,CF140)&gt;0,TRUE,FALSE)</f>
        <v>0</v>
      </c>
      <c r="CR140" s="222" t="b">
        <f>CR127</f>
        <v>0</v>
      </c>
      <c r="CY140" s="222" t="b">
        <f>CY134</f>
        <v>0</v>
      </c>
      <c r="DC140" s="37"/>
      <c r="DD140" s="223"/>
      <c r="DE140" s="223"/>
      <c r="DF140" s="223"/>
      <c r="DG140" s="223"/>
      <c r="DH140" s="223"/>
      <c r="DS140" s="231"/>
    </row>
    <row r="141" spans="1:123" ht="15" customHeight="1">
      <c r="A141" s="44"/>
      <c r="F141" s="36"/>
      <c r="G141" s="6"/>
      <c r="H141" s="10"/>
      <c r="I141" s="6"/>
      <c r="J141" s="6"/>
      <c r="K141" s="6"/>
      <c r="L141" s="6"/>
      <c r="M141" s="6"/>
      <c r="N141" s="6"/>
      <c r="O141" s="250" t="s">
        <v>734</v>
      </c>
      <c r="P141" s="250"/>
      <c r="Q141" s="250" t="s">
        <v>735</v>
      </c>
      <c r="R141" s="6"/>
      <c r="S141" s="6"/>
      <c r="T141" s="6"/>
      <c r="U141" s="6"/>
      <c r="V141" s="6"/>
      <c r="W141" s="6"/>
      <c r="X141" s="6"/>
      <c r="Y141" s="6"/>
      <c r="Z141" s="6"/>
      <c r="AA141" s="6"/>
      <c r="AB141" s="250" t="s">
        <v>733</v>
      </c>
      <c r="AC141" s="250"/>
      <c r="AD141" s="250" t="s">
        <v>735</v>
      </c>
      <c r="AE141" s="6"/>
      <c r="AF141" s="6"/>
      <c r="AG141" s="6"/>
      <c r="AH141" s="6"/>
      <c r="AI141" s="6"/>
      <c r="AJ141" s="6"/>
      <c r="AK141" s="6"/>
      <c r="AL141" s="6"/>
      <c r="AM141" s="6"/>
      <c r="AN141" s="6"/>
      <c r="AO141" s="250" t="s">
        <v>736</v>
      </c>
      <c r="AP141" s="250"/>
      <c r="AQ141" s="250" t="s">
        <v>737</v>
      </c>
      <c r="AR141" s="6"/>
      <c r="AS141" s="6"/>
      <c r="AT141" s="6"/>
      <c r="AU141" s="6"/>
      <c r="AV141" s="6"/>
      <c r="AW141" s="6"/>
      <c r="AX141" s="6"/>
      <c r="AY141" s="6"/>
      <c r="AZ141" s="6"/>
      <c r="BA141" s="6"/>
      <c r="BB141" s="250" t="s">
        <v>733</v>
      </c>
      <c r="BC141" s="250"/>
      <c r="BD141" s="250" t="s">
        <v>735</v>
      </c>
      <c r="BE141" s="6"/>
      <c r="BF141" s="6"/>
      <c r="BG141" s="9"/>
      <c r="BM141" s="288">
        <v>1</v>
      </c>
      <c r="BN141" s="247"/>
      <c r="BO141" s="247">
        <v>2</v>
      </c>
      <c r="BP141" s="247"/>
      <c r="BQ141" s="247">
        <v>3</v>
      </c>
      <c r="BR141" s="247"/>
      <c r="BS141" s="247">
        <v>4</v>
      </c>
      <c r="BT141" s="247"/>
      <c r="BU141" s="247"/>
      <c r="BV141" s="247"/>
      <c r="BW141" s="247"/>
      <c r="BX141" s="247"/>
      <c r="BY141" s="247"/>
      <c r="BZ141" s="247"/>
      <c r="CA141" s="247"/>
      <c r="CB141" s="279"/>
      <c r="CF141" s="274" t="s">
        <v>99</v>
      </c>
      <c r="CG141" s="275" t="s">
        <v>99</v>
      </c>
      <c r="CH141" s="247" t="b">
        <f t="shared" ref="CH141:CH204" si="29">IF(COUNTIF(CP141:DC141,TRUE)=0,FALSE,TRUE)</f>
        <v>0</v>
      </c>
      <c r="CI141" s="30"/>
      <c r="CJ141" s="30"/>
      <c r="CK141" s="30"/>
      <c r="CP141" s="222" t="b">
        <f t="shared" ref="CP141:CP204" si="30">IF(COUNTIF(DJ:DJ,CF141)&gt;0,TRUE,FALSE)</f>
        <v>0</v>
      </c>
      <c r="CQ141" s="222" t="b">
        <f t="shared" ref="CQ141:CQ204" si="31">IF(COUNTIF($BO$142:$CB$317,CF141)&gt;0,TRUE,FALSE)</f>
        <v>0</v>
      </c>
      <c r="CZ141" s="222" t="b">
        <f>CZ135</f>
        <v>0</v>
      </c>
      <c r="DC141" s="37"/>
      <c r="DD141" s="223"/>
      <c r="DE141" s="223"/>
      <c r="DF141" s="223"/>
      <c r="DG141" s="223"/>
      <c r="DH141" s="223"/>
      <c r="DJ141" s="68" t="s">
        <v>738</v>
      </c>
      <c r="DS141" s="231"/>
    </row>
    <row r="142" spans="1:123" ht="15" customHeight="1">
      <c r="B142" s="251"/>
      <c r="F142" s="36"/>
      <c r="G142" s="6"/>
      <c r="H142" s="273" t="s">
        <v>98</v>
      </c>
      <c r="I142" s="252"/>
      <c r="J142" s="252"/>
      <c r="K142" s="252"/>
      <c r="L142" s="252"/>
      <c r="M142" s="252"/>
      <c r="N142" s="252"/>
      <c r="O142" s="252"/>
      <c r="P142" s="252"/>
      <c r="Q142" s="252"/>
      <c r="R142" s="252"/>
      <c r="S142" s="252"/>
      <c r="T142" s="252"/>
      <c r="U142" s="273" t="s">
        <v>816</v>
      </c>
      <c r="V142" s="252"/>
      <c r="W142" s="252"/>
      <c r="X142" s="252"/>
      <c r="Y142" s="252"/>
      <c r="Z142" s="252"/>
      <c r="AA142" s="252"/>
      <c r="AB142" s="252"/>
      <c r="AC142" s="252"/>
      <c r="AD142" s="252"/>
      <c r="AE142" s="252"/>
      <c r="AF142" s="252"/>
      <c r="AG142" s="252"/>
      <c r="AH142" s="273" t="s">
        <v>831</v>
      </c>
      <c r="AI142" s="252"/>
      <c r="AJ142" s="252"/>
      <c r="AK142" s="252"/>
      <c r="AL142" s="252"/>
      <c r="AM142" s="252"/>
      <c r="AN142" s="252"/>
      <c r="AO142" s="252"/>
      <c r="AP142" s="252"/>
      <c r="AQ142" s="252"/>
      <c r="AR142" s="252"/>
      <c r="AS142" s="252"/>
      <c r="AT142" s="252"/>
      <c r="AU142" s="273" t="s">
        <v>100</v>
      </c>
      <c r="AV142" s="253"/>
      <c r="AW142" s="253"/>
      <c r="AX142" s="253"/>
      <c r="AY142" s="253"/>
      <c r="AZ142" s="253"/>
      <c r="BA142" s="252"/>
      <c r="BB142" s="10"/>
      <c r="BC142" s="10"/>
      <c r="BD142" s="10"/>
      <c r="BE142" s="10"/>
      <c r="BF142" s="11"/>
      <c r="BG142" s="9"/>
      <c r="BM142" s="288" t="b">
        <v>0</v>
      </c>
      <c r="BN142" s="247"/>
      <c r="BO142" s="247"/>
      <c r="BP142" s="247"/>
      <c r="BQ142" s="247" t="b">
        <v>0</v>
      </c>
      <c r="BR142" s="247"/>
      <c r="BS142" s="247"/>
      <c r="BT142" s="247" t="b">
        <v>0</v>
      </c>
      <c r="BU142" s="247" t="str">
        <f>IF(BM142=TRUE,H142,"")</f>
        <v/>
      </c>
      <c r="BV142" s="247" t="str">
        <f>IF(BN142=TRUE,H142&amp;"_1mM","")</f>
        <v/>
      </c>
      <c r="BW142" s="247" t="str">
        <f>IF(BO142=TRUE,U142,"")</f>
        <v/>
      </c>
      <c r="BX142" s="247" t="str">
        <f>IF(BP142=TRUE,U142&amp;"_1mM","")</f>
        <v/>
      </c>
      <c r="BY142" s="247" t="str">
        <f>IF(BQ142=TRUE,AH142,"")</f>
        <v/>
      </c>
      <c r="BZ142" s="247" t="str">
        <f>IF(BR142=TRUE,AH142&amp;"_1mM","")</f>
        <v/>
      </c>
      <c r="CA142" s="247" t="str">
        <f>IF(BS142=TRUE,AU142,"")</f>
        <v/>
      </c>
      <c r="CB142" s="279" t="str">
        <f>IF(BT142=TRUE,AU142&amp;"_1mM","")</f>
        <v/>
      </c>
      <c r="CD142" s="22"/>
      <c r="CF142" s="274" t="s">
        <v>816</v>
      </c>
      <c r="CG142" s="275" t="s">
        <v>101</v>
      </c>
      <c r="CH142" s="247" t="b">
        <f t="shared" si="29"/>
        <v>0</v>
      </c>
      <c r="CI142" s="30"/>
      <c r="CJ142" s="30"/>
      <c r="CK142" s="30"/>
      <c r="CP142" s="222" t="b">
        <f t="shared" si="30"/>
        <v>0</v>
      </c>
      <c r="CQ142" s="222" t="b">
        <f t="shared" si="31"/>
        <v>0</v>
      </c>
      <c r="CY142" s="222" t="b">
        <f>CY134</f>
        <v>0</v>
      </c>
      <c r="DC142" s="37"/>
      <c r="DD142" s="223"/>
      <c r="DE142" s="223"/>
      <c r="DF142" s="223"/>
      <c r="DG142" s="223"/>
      <c r="DH142" s="223"/>
      <c r="DJ142" s="204"/>
      <c r="DS142" s="231"/>
    </row>
    <row r="143" spans="1:123" ht="15" customHeight="1">
      <c r="F143" s="36"/>
      <c r="G143" s="6"/>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3"/>
      <c r="AW143" s="253"/>
      <c r="AX143" s="253"/>
      <c r="AY143" s="253"/>
      <c r="AZ143" s="253"/>
      <c r="BA143" s="252"/>
      <c r="BB143" s="10"/>
      <c r="BC143" s="10"/>
      <c r="BD143" s="10"/>
      <c r="BE143" s="10"/>
      <c r="BF143" s="11"/>
      <c r="BG143" s="9"/>
      <c r="BM143" s="288"/>
      <c r="BN143" s="247"/>
      <c r="BO143" s="247"/>
      <c r="BP143" s="247"/>
      <c r="BQ143" s="247"/>
      <c r="BR143" s="247"/>
      <c r="BS143" s="247"/>
      <c r="BT143" s="247"/>
      <c r="BU143" s="247"/>
      <c r="BV143" s="247"/>
      <c r="BW143" s="247"/>
      <c r="BX143" s="247"/>
      <c r="BY143" s="247"/>
      <c r="BZ143" s="247"/>
      <c r="CA143" s="247"/>
      <c r="CB143" s="279"/>
      <c r="CF143" s="274" t="s">
        <v>862</v>
      </c>
      <c r="CG143" s="275" t="s">
        <v>102</v>
      </c>
      <c r="CH143" s="247" t="b">
        <f t="shared" si="29"/>
        <v>0</v>
      </c>
      <c r="CI143" s="30"/>
      <c r="CJ143" s="30"/>
      <c r="CK143" s="30"/>
      <c r="CP143" s="222" t="b">
        <f t="shared" si="30"/>
        <v>0</v>
      </c>
      <c r="CQ143" s="222" t="b">
        <f t="shared" si="31"/>
        <v>0</v>
      </c>
      <c r="CZ143" s="222" t="b">
        <f>CZ135</f>
        <v>0</v>
      </c>
      <c r="DC143" s="37"/>
      <c r="DD143" s="223"/>
      <c r="DE143" s="223"/>
      <c r="DF143" s="223"/>
      <c r="DG143" s="223"/>
      <c r="DH143" s="223"/>
      <c r="DJ143" s="205"/>
      <c r="DS143" s="231"/>
    </row>
    <row r="144" spans="1:123" ht="15" customHeight="1">
      <c r="F144" s="36"/>
      <c r="G144" s="6"/>
      <c r="H144" s="252" t="s">
        <v>103</v>
      </c>
      <c r="I144" s="252"/>
      <c r="J144" s="252"/>
      <c r="K144" s="252"/>
      <c r="L144" s="252"/>
      <c r="M144" s="252"/>
      <c r="N144" s="252"/>
      <c r="O144" s="252"/>
      <c r="P144" s="252"/>
      <c r="Q144" s="252"/>
      <c r="R144" s="252"/>
      <c r="S144" s="252"/>
      <c r="T144" s="252"/>
      <c r="U144" s="252" t="s">
        <v>817</v>
      </c>
      <c r="V144" s="252"/>
      <c r="W144" s="252"/>
      <c r="X144" s="252"/>
      <c r="Y144" s="252"/>
      <c r="Z144" s="252"/>
      <c r="AA144" s="252"/>
      <c r="AB144" s="252"/>
      <c r="AC144" s="252"/>
      <c r="AD144" s="252"/>
      <c r="AE144" s="252"/>
      <c r="AF144" s="252"/>
      <c r="AG144" s="252"/>
      <c r="AH144" s="252" t="s">
        <v>832</v>
      </c>
      <c r="AI144" s="252"/>
      <c r="AJ144" s="252"/>
      <c r="AK144" s="252"/>
      <c r="AL144" s="252"/>
      <c r="AM144" s="252"/>
      <c r="AN144" s="252"/>
      <c r="AO144" s="252"/>
      <c r="AP144" s="252"/>
      <c r="AQ144" s="252"/>
      <c r="AR144" s="252"/>
      <c r="AS144" s="252"/>
      <c r="AT144" s="252"/>
      <c r="AU144" s="252" t="s">
        <v>847</v>
      </c>
      <c r="AV144" s="252"/>
      <c r="AW144" s="252"/>
      <c r="AX144" s="252"/>
      <c r="AY144" s="252"/>
      <c r="AZ144" s="252"/>
      <c r="BA144" s="252"/>
      <c r="BB144" s="10"/>
      <c r="BC144" s="10"/>
      <c r="BD144" s="10"/>
      <c r="BE144" s="10"/>
      <c r="BF144" s="10"/>
      <c r="BG144" s="9"/>
      <c r="BM144" s="288" t="b">
        <v>0</v>
      </c>
      <c r="BN144" s="247" t="b">
        <v>0</v>
      </c>
      <c r="BO144" s="247" t="b">
        <v>0</v>
      </c>
      <c r="BP144" s="247" t="b">
        <v>0</v>
      </c>
      <c r="BQ144" s="247" t="b">
        <v>0</v>
      </c>
      <c r="BR144" s="247"/>
      <c r="BS144" s="247" t="b">
        <v>0</v>
      </c>
      <c r="BT144" s="247" t="b">
        <v>0</v>
      </c>
      <c r="BU144" s="247" t="str">
        <f>IF(BM144=TRUE,H144,"")</f>
        <v/>
      </c>
      <c r="BV144" s="247" t="str">
        <f>IF(BN144=TRUE,H144&amp;"_1mM","")</f>
        <v/>
      </c>
      <c r="BW144" s="247" t="str">
        <f>IF(BO144=TRUE,U144,"")</f>
        <v/>
      </c>
      <c r="BX144" s="247" t="str">
        <f>IF(BP144=TRUE,U144&amp;"_1mM","")</f>
        <v/>
      </c>
      <c r="BY144" s="247" t="str">
        <f>IF(BQ144=TRUE,AH144,"")</f>
        <v/>
      </c>
      <c r="BZ144" s="247" t="str">
        <f>IF(BR144=TRUE,AH144&amp;"_1mM","")</f>
        <v/>
      </c>
      <c r="CA144" s="247" t="str">
        <f>IF(BS144=TRUE,AU144,"")</f>
        <v/>
      </c>
      <c r="CB144" s="279" t="str">
        <f>IF(BT144=TRUE,AU144&amp;"_1mM","")</f>
        <v/>
      </c>
      <c r="CF144" s="274" t="s">
        <v>831</v>
      </c>
      <c r="CG144" s="275" t="s">
        <v>104</v>
      </c>
      <c r="CH144" s="247" t="b">
        <f t="shared" si="29"/>
        <v>0</v>
      </c>
      <c r="CI144" s="30"/>
      <c r="CJ144" s="30"/>
      <c r="CK144" s="30"/>
      <c r="CP144" s="222" t="b">
        <f t="shared" si="30"/>
        <v>0</v>
      </c>
      <c r="CQ144" s="222" t="b">
        <f t="shared" si="31"/>
        <v>0</v>
      </c>
      <c r="CY144" s="222" t="b">
        <f>CY134</f>
        <v>0</v>
      </c>
      <c r="DC144" s="37"/>
      <c r="DD144" s="223"/>
      <c r="DE144" s="223"/>
      <c r="DF144" s="223"/>
      <c r="DG144" s="223"/>
      <c r="DH144" s="223"/>
      <c r="DJ144" s="254"/>
      <c r="DS144" s="231"/>
    </row>
    <row r="145" spans="6:123" ht="15" customHeight="1">
      <c r="F145" s="36"/>
      <c r="G145" s="6"/>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10"/>
      <c r="BC145" s="10"/>
      <c r="BD145" s="10"/>
      <c r="BE145" s="10"/>
      <c r="BF145" s="10"/>
      <c r="BG145" s="9"/>
      <c r="BM145" s="288"/>
      <c r="BN145" s="247"/>
      <c r="BO145" s="247"/>
      <c r="BP145" s="247"/>
      <c r="BQ145" s="247"/>
      <c r="BR145" s="247"/>
      <c r="BS145" s="247"/>
      <c r="BT145" s="247"/>
      <c r="BU145" s="247"/>
      <c r="BV145" s="247"/>
      <c r="BW145" s="247"/>
      <c r="BX145" s="247"/>
      <c r="BY145" s="247"/>
      <c r="BZ145" s="247"/>
      <c r="CA145" s="247"/>
      <c r="CB145" s="279"/>
      <c r="CF145" s="274" t="s">
        <v>863</v>
      </c>
      <c r="CG145" s="275" t="s">
        <v>105</v>
      </c>
      <c r="CH145" s="247" t="b">
        <f t="shared" si="29"/>
        <v>0</v>
      </c>
      <c r="CI145" s="30"/>
      <c r="CJ145" s="30"/>
      <c r="CK145" s="30"/>
      <c r="CP145" s="222" t="b">
        <f t="shared" si="30"/>
        <v>0</v>
      </c>
      <c r="CQ145" s="222" t="b">
        <f t="shared" si="31"/>
        <v>0</v>
      </c>
      <c r="CZ145" s="222" t="b">
        <f>CZ135</f>
        <v>0</v>
      </c>
      <c r="DC145" s="37"/>
      <c r="DD145" s="223"/>
      <c r="DE145" s="223"/>
      <c r="DF145" s="223"/>
      <c r="DG145" s="223"/>
      <c r="DH145" s="223"/>
      <c r="DJ145" s="254"/>
      <c r="DS145" s="231"/>
    </row>
    <row r="146" spans="6:123" ht="15" customHeight="1">
      <c r="F146" s="36"/>
      <c r="G146" s="6"/>
      <c r="H146" s="252" t="s">
        <v>805</v>
      </c>
      <c r="I146" s="252"/>
      <c r="J146" s="252"/>
      <c r="K146" s="252"/>
      <c r="L146" s="252"/>
      <c r="M146" s="252"/>
      <c r="N146" s="252"/>
      <c r="O146" s="252"/>
      <c r="P146" s="252"/>
      <c r="Q146" s="252"/>
      <c r="R146" s="252"/>
      <c r="S146" s="252"/>
      <c r="T146" s="252"/>
      <c r="U146" s="252" t="s">
        <v>818</v>
      </c>
      <c r="V146" s="252"/>
      <c r="W146" s="252"/>
      <c r="X146" s="252"/>
      <c r="Y146" s="252"/>
      <c r="Z146" s="252"/>
      <c r="AA146" s="252"/>
      <c r="AB146" s="252"/>
      <c r="AC146" s="252"/>
      <c r="AD146" s="252"/>
      <c r="AE146" s="252"/>
      <c r="AF146" s="252"/>
      <c r="AG146" s="252"/>
      <c r="AH146" s="252" t="s">
        <v>833</v>
      </c>
      <c r="AI146" s="252"/>
      <c r="AJ146" s="252"/>
      <c r="AK146" s="252"/>
      <c r="AL146" s="252"/>
      <c r="AM146" s="252"/>
      <c r="AN146" s="252"/>
      <c r="AO146" s="252"/>
      <c r="AP146" s="252"/>
      <c r="AQ146" s="252"/>
      <c r="AR146" s="252"/>
      <c r="AS146" s="252"/>
      <c r="AT146" s="252"/>
      <c r="AU146" s="252" t="s">
        <v>935</v>
      </c>
      <c r="AV146" s="252"/>
      <c r="AW146" s="252"/>
      <c r="AX146" s="252"/>
      <c r="AY146" s="252"/>
      <c r="AZ146" s="252"/>
      <c r="BA146" s="252"/>
      <c r="BB146" s="10"/>
      <c r="BC146" s="10"/>
      <c r="BD146" s="10"/>
      <c r="BE146" s="10"/>
      <c r="BF146" s="10"/>
      <c r="BG146" s="9"/>
      <c r="BM146" s="288" t="b">
        <v>0</v>
      </c>
      <c r="BN146" s="247"/>
      <c r="BO146" s="247"/>
      <c r="BP146" s="247"/>
      <c r="BQ146" s="247" t="b">
        <v>0</v>
      </c>
      <c r="BR146" s="247"/>
      <c r="BS146" s="247" t="b">
        <v>0</v>
      </c>
      <c r="BT146" s="247" t="b">
        <v>0</v>
      </c>
      <c r="BU146" s="247" t="str">
        <f>IF(BM146=TRUE,H146,"")</f>
        <v/>
      </c>
      <c r="BV146" s="247" t="str">
        <f>IF(BN146=TRUE,H146&amp;"_1mM","")</f>
        <v/>
      </c>
      <c r="BW146" s="247" t="str">
        <f>IF(BO146=TRUE,U146,"")</f>
        <v/>
      </c>
      <c r="BX146" s="247" t="str">
        <f>IF(BP146=TRUE,U146&amp;"_1mM","")</f>
        <v/>
      </c>
      <c r="BY146" s="247" t="str">
        <f>IF(BQ146=TRUE,AH146,"")</f>
        <v/>
      </c>
      <c r="BZ146" s="247" t="str">
        <f>IF(BR146=TRUE,AH146&amp;"_1mM","")</f>
        <v/>
      </c>
      <c r="CA146" s="247" t="str">
        <f>IF(BS146=TRUE,AU146,"")</f>
        <v/>
      </c>
      <c r="CB146" s="279" t="str">
        <f>IF(BT146=TRUE,AU146&amp;"_1mM","")</f>
        <v/>
      </c>
      <c r="CF146" s="276" t="s">
        <v>100</v>
      </c>
      <c r="CG146" s="275" t="s">
        <v>100</v>
      </c>
      <c r="CH146" s="247" t="b">
        <f t="shared" si="29"/>
        <v>0</v>
      </c>
      <c r="CI146" s="30"/>
      <c r="CJ146" s="30"/>
      <c r="CK146" s="30"/>
      <c r="CP146" s="222" t="b">
        <f t="shared" si="30"/>
        <v>0</v>
      </c>
      <c r="CQ146" s="222" t="b">
        <f t="shared" si="31"/>
        <v>0</v>
      </c>
      <c r="CY146" s="222" t="b">
        <f>CY134</f>
        <v>0</v>
      </c>
      <c r="DC146" s="37"/>
      <c r="DD146" s="223"/>
      <c r="DE146" s="223"/>
      <c r="DF146" s="223"/>
      <c r="DG146" s="223"/>
      <c r="DH146" s="223"/>
      <c r="DJ146" s="254"/>
      <c r="DS146" s="231"/>
    </row>
    <row r="147" spans="6:123" ht="22.5" customHeight="1">
      <c r="F147" s="36"/>
      <c r="G147" s="6"/>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10" t="s">
        <v>849</v>
      </c>
      <c r="AV147" s="252"/>
      <c r="AW147" s="252"/>
      <c r="AX147" s="252"/>
      <c r="AY147" s="252"/>
      <c r="AZ147" s="252"/>
      <c r="BA147" s="252"/>
      <c r="BB147" s="10"/>
      <c r="BC147" s="10"/>
      <c r="BD147" s="10"/>
      <c r="BE147" s="10"/>
      <c r="BF147" s="10"/>
      <c r="BG147" s="9"/>
      <c r="BM147" s="288"/>
      <c r="BN147" s="247"/>
      <c r="BO147" s="247"/>
      <c r="BP147" s="247"/>
      <c r="BQ147" s="247"/>
      <c r="BR147" s="247"/>
      <c r="BS147" s="247"/>
      <c r="BT147" s="247"/>
      <c r="BU147" s="247"/>
      <c r="BV147" s="247"/>
      <c r="BW147" s="247"/>
      <c r="BX147" s="247"/>
      <c r="BY147" s="247"/>
      <c r="BZ147" s="247"/>
      <c r="CA147" s="247"/>
      <c r="CB147" s="279"/>
      <c r="CF147" s="276" t="s">
        <v>110</v>
      </c>
      <c r="CG147" s="275" t="s">
        <v>110</v>
      </c>
      <c r="CH147" s="247" t="b">
        <f t="shared" si="29"/>
        <v>0</v>
      </c>
      <c r="CI147" s="30"/>
      <c r="CJ147" s="30"/>
      <c r="CK147" s="30"/>
      <c r="CP147" s="222" t="b">
        <f t="shared" si="30"/>
        <v>0</v>
      </c>
      <c r="CQ147" s="222" t="b">
        <f t="shared" si="31"/>
        <v>0</v>
      </c>
      <c r="CZ147" s="222" t="b">
        <f>CZ135</f>
        <v>0</v>
      </c>
      <c r="DC147" s="37"/>
      <c r="DD147" s="223"/>
      <c r="DE147" s="223"/>
      <c r="DF147" s="223"/>
      <c r="DG147" s="223"/>
      <c r="DH147" s="223"/>
      <c r="DJ147" s="254"/>
      <c r="DS147" s="231"/>
    </row>
    <row r="148" spans="6:123" ht="15" customHeight="1">
      <c r="F148" s="36"/>
      <c r="G148" s="6"/>
      <c r="H148" s="252" t="s">
        <v>106</v>
      </c>
      <c r="I148" s="252"/>
      <c r="J148" s="252"/>
      <c r="K148" s="252"/>
      <c r="L148" s="252"/>
      <c r="M148" s="252"/>
      <c r="N148" s="252"/>
      <c r="O148" s="252"/>
      <c r="P148" s="252"/>
      <c r="Q148" s="252"/>
      <c r="R148" s="252"/>
      <c r="S148" s="252"/>
      <c r="T148" s="252"/>
      <c r="U148" s="252" t="s">
        <v>107</v>
      </c>
      <c r="V148" s="252"/>
      <c r="W148" s="252"/>
      <c r="X148" s="252"/>
      <c r="Y148" s="252"/>
      <c r="Z148" s="252"/>
      <c r="AA148" s="252"/>
      <c r="AB148" s="252"/>
      <c r="AC148" s="252"/>
      <c r="AD148" s="252"/>
      <c r="AE148" s="252"/>
      <c r="AF148" s="252"/>
      <c r="AG148" s="252"/>
      <c r="AH148" s="252" t="s">
        <v>108</v>
      </c>
      <c r="AI148" s="252"/>
      <c r="AJ148" s="252"/>
      <c r="AK148" s="252"/>
      <c r="AL148" s="252"/>
      <c r="AM148" s="252"/>
      <c r="AN148" s="252"/>
      <c r="AO148" s="252"/>
      <c r="AP148" s="252"/>
      <c r="AQ148" s="252"/>
      <c r="AR148" s="252"/>
      <c r="AS148" s="252"/>
      <c r="AT148" s="252"/>
      <c r="AU148" s="252" t="s">
        <v>109</v>
      </c>
      <c r="AV148" s="253"/>
      <c r="AW148" s="253"/>
      <c r="AX148" s="253"/>
      <c r="AY148" s="253"/>
      <c r="AZ148" s="253"/>
      <c r="BA148" s="252"/>
      <c r="BB148" s="10"/>
      <c r="BC148" s="10"/>
      <c r="BD148" s="10"/>
      <c r="BE148" s="10"/>
      <c r="BF148" s="11"/>
      <c r="BG148" s="9"/>
      <c r="BM148" s="288" t="b">
        <v>0</v>
      </c>
      <c r="BN148" s="247"/>
      <c r="BO148" s="247"/>
      <c r="BP148" s="247"/>
      <c r="BQ148" s="247" t="b">
        <v>0</v>
      </c>
      <c r="BR148" s="247"/>
      <c r="BS148" s="247"/>
      <c r="BT148" s="247" t="b">
        <v>0</v>
      </c>
      <c r="BU148" s="247" t="str">
        <f>IF(BM148=TRUE,H148,"")</f>
        <v/>
      </c>
      <c r="BV148" s="247" t="str">
        <f>IF(BN148=TRUE,H148&amp;"_1mM","")</f>
        <v/>
      </c>
      <c r="BW148" s="247" t="str">
        <f>IF(BO148=TRUE,U148,"")</f>
        <v/>
      </c>
      <c r="BX148" s="247" t="str">
        <f>IF(BP148=TRUE,U148&amp;"_1mM","")</f>
        <v/>
      </c>
      <c r="BY148" s="247" t="str">
        <f>IF(BQ148=TRUE,AH148,"")</f>
        <v/>
      </c>
      <c r="BZ148" s="247" t="str">
        <f>IF(BR148=TRUE,AH148&amp;"_1mM","")</f>
        <v/>
      </c>
      <c r="CA148" s="247" t="str">
        <f>IF(BS148=TRUE,AU148,"")</f>
        <v/>
      </c>
      <c r="CB148" s="279" t="str">
        <f>IF(BT148=TRUE,AU148&amp;"_1mM","")</f>
        <v/>
      </c>
      <c r="CF148" s="274" t="s">
        <v>103</v>
      </c>
      <c r="CG148" s="275" t="s">
        <v>103</v>
      </c>
      <c r="CH148" s="247" t="b">
        <f t="shared" si="29"/>
        <v>0</v>
      </c>
      <c r="CI148" s="30"/>
      <c r="CJ148" s="30"/>
      <c r="CK148" s="30"/>
      <c r="CP148" s="222" t="b">
        <f t="shared" si="30"/>
        <v>0</v>
      </c>
      <c r="CQ148" s="222" t="b">
        <f t="shared" si="31"/>
        <v>0</v>
      </c>
      <c r="CY148" s="222" t="b">
        <f>CY134</f>
        <v>0</v>
      </c>
      <c r="DC148" s="37"/>
      <c r="DD148" s="223"/>
      <c r="DE148" s="223"/>
      <c r="DF148" s="223"/>
      <c r="DG148" s="223"/>
      <c r="DH148" s="223"/>
      <c r="DJ148" s="254"/>
      <c r="DS148" s="231"/>
    </row>
    <row r="149" spans="6:123" ht="15" customHeight="1">
      <c r="F149" s="36"/>
      <c r="G149" s="6"/>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c r="AO149" s="252"/>
      <c r="AP149" s="252"/>
      <c r="AQ149" s="252"/>
      <c r="AR149" s="252"/>
      <c r="AS149" s="252"/>
      <c r="AT149" s="252"/>
      <c r="AU149" s="252"/>
      <c r="AV149" s="253"/>
      <c r="AW149" s="253"/>
      <c r="AX149" s="253"/>
      <c r="AY149" s="253"/>
      <c r="AZ149" s="253"/>
      <c r="BA149" s="252"/>
      <c r="BB149" s="10"/>
      <c r="BC149" s="10"/>
      <c r="BD149" s="10"/>
      <c r="BE149" s="10"/>
      <c r="BF149" s="11"/>
      <c r="BG149" s="9"/>
      <c r="BM149" s="288"/>
      <c r="BN149" s="247"/>
      <c r="BO149" s="247"/>
      <c r="BP149" s="247"/>
      <c r="BQ149" s="247"/>
      <c r="BR149" s="247"/>
      <c r="BS149" s="247"/>
      <c r="BT149" s="247"/>
      <c r="BU149" s="247"/>
      <c r="BV149" s="247"/>
      <c r="BW149" s="247"/>
      <c r="BX149" s="247"/>
      <c r="BY149" s="247"/>
      <c r="BZ149" s="247"/>
      <c r="CA149" s="247"/>
      <c r="CB149" s="279"/>
      <c r="CF149" s="274" t="s">
        <v>113</v>
      </c>
      <c r="CG149" s="275" t="s">
        <v>113</v>
      </c>
      <c r="CH149" s="247" t="b">
        <f t="shared" si="29"/>
        <v>0</v>
      </c>
      <c r="CI149" s="30"/>
      <c r="CJ149" s="30"/>
      <c r="CK149" s="30"/>
      <c r="CP149" s="222" t="b">
        <f t="shared" si="30"/>
        <v>0</v>
      </c>
      <c r="CQ149" s="222" t="b">
        <f t="shared" si="31"/>
        <v>0</v>
      </c>
      <c r="CZ149" s="222" t="b">
        <f>CZ135</f>
        <v>0</v>
      </c>
      <c r="DC149" s="37"/>
      <c r="DD149" s="223"/>
      <c r="DE149" s="223"/>
      <c r="DF149" s="223"/>
      <c r="DG149" s="223"/>
      <c r="DH149" s="223"/>
      <c r="DJ149" s="254"/>
      <c r="DS149" s="231"/>
    </row>
    <row r="150" spans="6:123" ht="15" customHeight="1">
      <c r="F150" s="36"/>
      <c r="G150" s="6"/>
      <c r="H150" s="252" t="s">
        <v>111</v>
      </c>
      <c r="I150" s="252"/>
      <c r="J150" s="252"/>
      <c r="K150" s="252"/>
      <c r="L150" s="252"/>
      <c r="M150" s="252"/>
      <c r="N150" s="252"/>
      <c r="O150" s="252"/>
      <c r="P150" s="252"/>
      <c r="Q150" s="252"/>
      <c r="R150" s="252"/>
      <c r="S150" s="252"/>
      <c r="T150" s="252"/>
      <c r="U150" s="252" t="s">
        <v>112</v>
      </c>
      <c r="V150" s="252"/>
      <c r="W150" s="252"/>
      <c r="X150" s="252"/>
      <c r="Y150" s="252"/>
      <c r="Z150" s="252"/>
      <c r="AA150" s="252"/>
      <c r="AB150" s="252"/>
      <c r="AC150" s="252"/>
      <c r="AD150" s="252"/>
      <c r="AE150" s="252"/>
      <c r="AF150" s="252"/>
      <c r="AG150" s="252"/>
      <c r="AH150" s="252" t="s">
        <v>139</v>
      </c>
      <c r="AI150" s="252"/>
      <c r="AJ150" s="252"/>
      <c r="AK150" s="252"/>
      <c r="AL150" s="252"/>
      <c r="AM150" s="252"/>
      <c r="AN150" s="252"/>
      <c r="AO150" s="252"/>
      <c r="AP150" s="252"/>
      <c r="AQ150" s="252"/>
      <c r="AR150" s="252"/>
      <c r="AS150" s="252"/>
      <c r="AT150" s="252"/>
      <c r="AU150" s="252" t="s">
        <v>144</v>
      </c>
      <c r="AV150" s="252"/>
      <c r="AW150" s="252"/>
      <c r="AX150" s="252"/>
      <c r="AY150" s="252"/>
      <c r="AZ150" s="252"/>
      <c r="BA150" s="252"/>
      <c r="BB150" s="10"/>
      <c r="BC150" s="10"/>
      <c r="BD150" s="10"/>
      <c r="BE150" s="10"/>
      <c r="BF150" s="10"/>
      <c r="BG150" s="9"/>
      <c r="BJ150" s="63"/>
      <c r="BM150" s="288" t="b">
        <v>0</v>
      </c>
      <c r="BN150" s="247"/>
      <c r="BO150" s="247"/>
      <c r="BP150" s="247"/>
      <c r="BQ150" s="247" t="b">
        <v>0</v>
      </c>
      <c r="BR150" s="247"/>
      <c r="BS150" s="247"/>
      <c r="BT150" s="247" t="b">
        <v>0</v>
      </c>
      <c r="BU150" s="247" t="str">
        <f>IF(BM150=TRUE,H150,"")</f>
        <v/>
      </c>
      <c r="BV150" s="247" t="str">
        <f>IF(BN150=TRUE,H150&amp;"_1mM","")</f>
        <v/>
      </c>
      <c r="BW150" s="247" t="str">
        <f>IF(BO150=TRUE,U150,"")</f>
        <v/>
      </c>
      <c r="BX150" s="247" t="str">
        <f>IF(BP150=TRUE,U150&amp;"_1mM","")</f>
        <v/>
      </c>
      <c r="BY150" s="247" t="str">
        <f>IF(BQ150=TRUE,AH150,"")</f>
        <v/>
      </c>
      <c r="BZ150" s="247" t="str">
        <f>IF(BR150=TRUE,AH150&amp;"_1mM","")</f>
        <v/>
      </c>
      <c r="CA150" s="247" t="str">
        <f>IF(BS150=TRUE,AU150,"")</f>
        <v/>
      </c>
      <c r="CB150" s="279" t="str">
        <f>IF(BT150=TRUE,AU150&amp;"_1mM","")</f>
        <v/>
      </c>
      <c r="CF150" s="274" t="s">
        <v>817</v>
      </c>
      <c r="CG150" s="275" t="s">
        <v>739</v>
      </c>
      <c r="CH150" s="247" t="b">
        <f t="shared" si="29"/>
        <v>0</v>
      </c>
      <c r="CI150" s="30"/>
      <c r="CJ150" s="30"/>
      <c r="CK150" s="30"/>
      <c r="CP150" s="222" t="b">
        <f t="shared" si="30"/>
        <v>0</v>
      </c>
      <c r="CQ150" s="222" t="b">
        <f t="shared" si="31"/>
        <v>0</v>
      </c>
      <c r="CY150" s="222" t="b">
        <f>CY134</f>
        <v>0</v>
      </c>
      <c r="DC150" s="37"/>
      <c r="DD150" s="223"/>
      <c r="DE150" s="223"/>
      <c r="DF150" s="223"/>
      <c r="DG150" s="223"/>
      <c r="DH150" s="223"/>
      <c r="DJ150" s="254"/>
      <c r="DS150" s="231"/>
    </row>
    <row r="151" spans="6:123" ht="15" customHeight="1">
      <c r="F151" s="36"/>
      <c r="G151" s="6"/>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10"/>
      <c r="BC151" s="10"/>
      <c r="BD151" s="10"/>
      <c r="BE151" s="10"/>
      <c r="BF151" s="10"/>
      <c r="BG151" s="9"/>
      <c r="BJ151" s="63"/>
      <c r="BK151" s="240"/>
      <c r="BL151" s="240"/>
      <c r="BM151" s="289"/>
      <c r="BN151" s="280"/>
      <c r="BO151" s="280"/>
      <c r="BP151" s="280"/>
      <c r="BQ151" s="280"/>
      <c r="BR151" s="280"/>
      <c r="BS151" s="280"/>
      <c r="BT151" s="280"/>
      <c r="BU151" s="280"/>
      <c r="BV151" s="280"/>
      <c r="BW151" s="280"/>
      <c r="BX151" s="280"/>
      <c r="BY151" s="280"/>
      <c r="BZ151" s="280"/>
      <c r="CA151" s="280"/>
      <c r="CB151" s="281"/>
      <c r="CC151" s="240"/>
      <c r="CD151" s="240"/>
      <c r="CF151" s="274" t="s">
        <v>864</v>
      </c>
      <c r="CG151" s="275" t="s">
        <v>740</v>
      </c>
      <c r="CH151" s="247" t="b">
        <f t="shared" si="29"/>
        <v>0</v>
      </c>
      <c r="CI151" s="30"/>
      <c r="CJ151" s="30"/>
      <c r="CK151" s="30"/>
      <c r="CP151" s="222" t="b">
        <f t="shared" si="30"/>
        <v>0</v>
      </c>
      <c r="CQ151" s="222" t="b">
        <f t="shared" si="31"/>
        <v>0</v>
      </c>
      <c r="CZ151" s="222" t="b">
        <f>CZ135</f>
        <v>0</v>
      </c>
      <c r="DC151" s="37"/>
      <c r="DD151" s="223"/>
      <c r="DE151" s="223"/>
      <c r="DF151" s="223"/>
      <c r="DG151" s="223"/>
      <c r="DH151" s="223"/>
      <c r="DJ151" s="254"/>
      <c r="DS151" s="231"/>
    </row>
    <row r="152" spans="6:123" ht="15" customHeight="1">
      <c r="F152" s="36"/>
      <c r="G152" s="6"/>
      <c r="H152" s="252" t="s">
        <v>806</v>
      </c>
      <c r="I152" s="252"/>
      <c r="J152" s="252"/>
      <c r="K152" s="252"/>
      <c r="L152" s="252"/>
      <c r="M152" s="252"/>
      <c r="N152" s="252"/>
      <c r="O152" s="252"/>
      <c r="P152" s="252"/>
      <c r="Q152" s="252"/>
      <c r="R152" s="252"/>
      <c r="S152" s="252"/>
      <c r="T152" s="252"/>
      <c r="U152" s="252" t="s">
        <v>114</v>
      </c>
      <c r="V152" s="252"/>
      <c r="W152" s="252"/>
      <c r="X152" s="252"/>
      <c r="Y152" s="252"/>
      <c r="Z152" s="252"/>
      <c r="AA152" s="252"/>
      <c r="AB152" s="252"/>
      <c r="AC152" s="252"/>
      <c r="AD152" s="252"/>
      <c r="AE152" s="252"/>
      <c r="AF152" s="252"/>
      <c r="AG152" s="252"/>
      <c r="AH152" s="252" t="s">
        <v>115</v>
      </c>
      <c r="AI152" s="252"/>
      <c r="AJ152" s="252"/>
      <c r="AK152" s="252"/>
      <c r="AL152" s="252"/>
      <c r="AM152" s="252"/>
      <c r="AN152" s="252"/>
      <c r="AO152" s="252"/>
      <c r="AP152" s="252"/>
      <c r="AQ152" s="252"/>
      <c r="AR152" s="252"/>
      <c r="AS152" s="252"/>
      <c r="AT152" s="252"/>
      <c r="AU152" s="252" t="s">
        <v>116</v>
      </c>
      <c r="AV152" s="252"/>
      <c r="AW152" s="252"/>
      <c r="AX152" s="252"/>
      <c r="AY152" s="252"/>
      <c r="AZ152" s="252"/>
      <c r="BA152" s="252"/>
      <c r="BB152" s="10"/>
      <c r="BC152" s="10"/>
      <c r="BD152" s="10"/>
      <c r="BE152" s="10"/>
      <c r="BF152" s="10"/>
      <c r="BG152" s="9"/>
      <c r="BJ152" s="63"/>
      <c r="BK152" s="240"/>
      <c r="BL152" s="240"/>
      <c r="BM152" s="289" t="b">
        <v>0</v>
      </c>
      <c r="BN152" s="280" t="b">
        <v>0</v>
      </c>
      <c r="BO152" s="280"/>
      <c r="BP152" s="280"/>
      <c r="BQ152" s="280" t="b">
        <v>0</v>
      </c>
      <c r="BR152" s="280"/>
      <c r="BS152" s="280"/>
      <c r="BT152" s="280" t="b">
        <v>0</v>
      </c>
      <c r="BU152" s="247" t="str">
        <f>IF(BM152=TRUE,H152,"")</f>
        <v/>
      </c>
      <c r="BV152" s="247" t="str">
        <f>IF(BN152=TRUE,H152&amp;"_1mM","")</f>
        <v/>
      </c>
      <c r="BW152" s="247" t="str">
        <f>IF(BO152=TRUE,U152,"")</f>
        <v/>
      </c>
      <c r="BX152" s="247" t="str">
        <f>IF(BP152=TRUE,U152&amp;"_1mM","")</f>
        <v/>
      </c>
      <c r="BY152" s="247" t="str">
        <f>IF(BQ152=TRUE,AH152,"")</f>
        <v/>
      </c>
      <c r="BZ152" s="247" t="str">
        <f>IF(BR152=TRUE,AH152&amp;"_1mM","")</f>
        <v/>
      </c>
      <c r="CA152" s="247" t="str">
        <f>IF(BS152=TRUE,AU152,"")</f>
        <v/>
      </c>
      <c r="CB152" s="279" t="str">
        <f>IF(BT152=TRUE,AU152&amp;"_1mM","")</f>
        <v/>
      </c>
      <c r="CC152" s="240"/>
      <c r="CD152" s="240"/>
      <c r="CF152" s="274" t="s">
        <v>832</v>
      </c>
      <c r="CG152" s="275" t="s">
        <v>118</v>
      </c>
      <c r="CH152" s="247" t="b">
        <f t="shared" si="29"/>
        <v>0</v>
      </c>
      <c r="CI152" s="30"/>
      <c r="CJ152" s="30"/>
      <c r="CK152" s="30"/>
      <c r="CP152" s="222" t="b">
        <f t="shared" si="30"/>
        <v>0</v>
      </c>
      <c r="CQ152" s="222" t="b">
        <f t="shared" si="31"/>
        <v>0</v>
      </c>
      <c r="CY152" s="222" t="b">
        <f>CY134</f>
        <v>0</v>
      </c>
      <c r="DC152" s="37"/>
      <c r="DD152" s="223"/>
      <c r="DE152" s="223"/>
      <c r="DF152" s="223"/>
      <c r="DG152" s="223"/>
      <c r="DH152" s="223"/>
      <c r="DJ152" s="254"/>
      <c r="DS152" s="231"/>
    </row>
    <row r="153" spans="6:123" ht="15" customHeight="1">
      <c r="F153" s="36"/>
      <c r="G153" s="6"/>
      <c r="H153" s="252"/>
      <c r="I153" s="252"/>
      <c r="J153" s="252"/>
      <c r="K153" s="252"/>
      <c r="L153" s="252"/>
      <c r="M153" s="252"/>
      <c r="N153" s="252"/>
      <c r="O153" s="252"/>
      <c r="P153" s="252"/>
      <c r="Q153" s="252"/>
      <c r="R153" s="252"/>
      <c r="S153" s="252"/>
      <c r="T153" s="252"/>
      <c r="U153" s="255"/>
      <c r="V153" s="255"/>
      <c r="W153" s="255"/>
      <c r="X153" s="255"/>
      <c r="Y153" s="255"/>
      <c r="Z153" s="255"/>
      <c r="AA153" s="255"/>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10"/>
      <c r="BC153" s="10"/>
      <c r="BD153" s="10"/>
      <c r="BE153" s="10"/>
      <c r="BF153" s="10"/>
      <c r="BG153" s="9"/>
      <c r="BJ153" s="63"/>
      <c r="BK153" s="240"/>
      <c r="BL153" s="240"/>
      <c r="BM153" s="289"/>
      <c r="BN153" s="280"/>
      <c r="BO153" s="280"/>
      <c r="BP153" s="280"/>
      <c r="BQ153" s="280"/>
      <c r="BR153" s="280"/>
      <c r="BS153" s="280"/>
      <c r="BT153" s="280"/>
      <c r="BU153" s="280"/>
      <c r="BV153" s="280"/>
      <c r="BW153" s="280"/>
      <c r="BX153" s="280"/>
      <c r="BY153" s="280"/>
      <c r="BZ153" s="280"/>
      <c r="CA153" s="280"/>
      <c r="CB153" s="281"/>
      <c r="CC153" s="240"/>
      <c r="CD153" s="240"/>
      <c r="CF153" s="274" t="s">
        <v>865</v>
      </c>
      <c r="CG153" s="275" t="s">
        <v>119</v>
      </c>
      <c r="CH153" s="247" t="b">
        <f t="shared" si="29"/>
        <v>0</v>
      </c>
      <c r="CI153" s="30"/>
      <c r="CJ153" s="30"/>
      <c r="CK153" s="30"/>
      <c r="CP153" s="222" t="b">
        <f t="shared" si="30"/>
        <v>0</v>
      </c>
      <c r="CQ153" s="222" t="b">
        <f t="shared" si="31"/>
        <v>0</v>
      </c>
      <c r="CZ153" s="222" t="b">
        <f>CZ135</f>
        <v>0</v>
      </c>
      <c r="DC153" s="37"/>
      <c r="DD153" s="223"/>
      <c r="DE153" s="223"/>
      <c r="DF153" s="223"/>
      <c r="DG153" s="223"/>
      <c r="DH153" s="223"/>
      <c r="DJ153" s="254"/>
      <c r="DS153" s="231"/>
    </row>
    <row r="154" spans="6:123" ht="15" customHeight="1">
      <c r="F154" s="36"/>
      <c r="G154" s="6"/>
      <c r="H154" s="252" t="s">
        <v>117</v>
      </c>
      <c r="I154" s="255"/>
      <c r="J154" s="255"/>
      <c r="K154" s="255"/>
      <c r="L154" s="255"/>
      <c r="M154" s="255"/>
      <c r="N154" s="255"/>
      <c r="O154" s="252"/>
      <c r="P154" s="252"/>
      <c r="Q154" s="252"/>
      <c r="R154" s="252"/>
      <c r="S154" s="252"/>
      <c r="T154" s="252"/>
      <c r="U154" s="252" t="s">
        <v>940</v>
      </c>
      <c r="V154" s="255"/>
      <c r="W154" s="255"/>
      <c r="X154" s="255"/>
      <c r="Y154" s="255"/>
      <c r="Z154" s="255"/>
      <c r="AA154" s="252"/>
      <c r="AB154" s="252"/>
      <c r="AC154" s="252"/>
      <c r="AD154" s="252"/>
      <c r="AE154" s="252"/>
      <c r="AF154" s="252"/>
      <c r="AG154" s="252"/>
      <c r="AH154" s="252" t="s">
        <v>834</v>
      </c>
      <c r="AI154" s="272"/>
      <c r="AJ154" s="272"/>
      <c r="AK154" s="272"/>
      <c r="AL154" s="272"/>
      <c r="AM154" s="272"/>
      <c r="AN154" s="272"/>
      <c r="AO154" s="252"/>
      <c r="AP154" s="252"/>
      <c r="AQ154" s="252"/>
      <c r="AR154" s="252"/>
      <c r="AS154" s="252"/>
      <c r="AT154" s="252"/>
      <c r="AU154" s="252" t="s">
        <v>936</v>
      </c>
      <c r="AV154" s="253"/>
      <c r="AW154" s="253"/>
      <c r="AX154" s="253"/>
      <c r="AY154" s="253"/>
      <c r="AZ154" s="253"/>
      <c r="BA154" s="252"/>
      <c r="BB154" s="10"/>
      <c r="BC154" s="10"/>
      <c r="BD154" s="10"/>
      <c r="BE154" s="10"/>
      <c r="BF154" s="11"/>
      <c r="BG154" s="9"/>
      <c r="BJ154" s="63"/>
      <c r="BK154" s="240"/>
      <c r="BL154" s="240"/>
      <c r="BM154" s="289" t="b">
        <v>0</v>
      </c>
      <c r="BN154" s="280"/>
      <c r="BO154" s="280" t="b">
        <v>0</v>
      </c>
      <c r="BP154" s="280" t="b">
        <v>0</v>
      </c>
      <c r="BQ154" s="280" t="b">
        <v>0</v>
      </c>
      <c r="BR154" s="280" t="b">
        <v>0</v>
      </c>
      <c r="BS154" s="280" t="b">
        <v>0</v>
      </c>
      <c r="BT154" s="280" t="b">
        <v>0</v>
      </c>
      <c r="BU154" s="247" t="str">
        <f>IF(BM154=TRUE,H154,"")</f>
        <v/>
      </c>
      <c r="BV154" s="247" t="str">
        <f>IF(BN154=TRUE,H154&amp;"_1mM","")</f>
        <v/>
      </c>
      <c r="BW154" s="247" t="str">
        <f>IF(BO154=TRUE,U154,"")</f>
        <v/>
      </c>
      <c r="BX154" s="247" t="str">
        <f>IF(BP154=TRUE,U154&amp;"_1mM","")</f>
        <v/>
      </c>
      <c r="BY154" s="247" t="str">
        <f>IF(BQ154=TRUE,AH154,"")</f>
        <v/>
      </c>
      <c r="BZ154" s="247" t="str">
        <f>IF(BR154=TRUE,AH154&amp;"_1mM","")</f>
        <v/>
      </c>
      <c r="CA154" s="247" t="str">
        <f>IF(BS154=TRUE,AU154,"")</f>
        <v/>
      </c>
      <c r="CB154" s="279" t="str">
        <f>IF(BT154=TRUE,AU154&amp;"_1mM","")</f>
        <v/>
      </c>
      <c r="CC154" s="240"/>
      <c r="CD154" s="240"/>
      <c r="CF154" s="274" t="s">
        <v>847</v>
      </c>
      <c r="CG154" s="275" t="s">
        <v>741</v>
      </c>
      <c r="CH154" s="247" t="b">
        <f t="shared" si="29"/>
        <v>0</v>
      </c>
      <c r="CI154" s="30"/>
      <c r="CJ154" s="30"/>
      <c r="CK154" s="30"/>
      <c r="CP154" s="222" t="b">
        <f t="shared" si="30"/>
        <v>0</v>
      </c>
      <c r="CQ154" s="222" t="b">
        <f t="shared" si="31"/>
        <v>0</v>
      </c>
      <c r="CY154" s="222" t="b">
        <f>CY134</f>
        <v>0</v>
      </c>
      <c r="DC154" s="37"/>
      <c r="DD154" s="223"/>
      <c r="DE154" s="223"/>
      <c r="DF154" s="223"/>
      <c r="DG154" s="223"/>
      <c r="DH154" s="223"/>
      <c r="DJ154" s="254"/>
      <c r="DS154" s="231"/>
    </row>
    <row r="155" spans="6:123" ht="23.25" customHeight="1">
      <c r="F155" s="36"/>
      <c r="G155" s="6"/>
      <c r="H155" s="255"/>
      <c r="I155" s="255"/>
      <c r="J155" s="255"/>
      <c r="K155" s="255"/>
      <c r="L155" s="255"/>
      <c r="M155" s="255"/>
      <c r="N155" s="255"/>
      <c r="O155" s="252"/>
      <c r="P155" s="252"/>
      <c r="Q155" s="252"/>
      <c r="R155" s="252"/>
      <c r="S155" s="252"/>
      <c r="T155" s="252"/>
      <c r="U155" s="10" t="s">
        <v>820</v>
      </c>
      <c r="V155" s="255"/>
      <c r="W155" s="255"/>
      <c r="X155" s="255"/>
      <c r="Y155" s="255"/>
      <c r="Z155" s="255"/>
      <c r="AA155" s="255"/>
      <c r="AB155" s="252"/>
      <c r="AC155" s="252"/>
      <c r="AD155" s="252"/>
      <c r="AE155" s="252"/>
      <c r="AF155" s="252"/>
      <c r="AG155" s="252"/>
      <c r="AH155" s="272"/>
      <c r="AI155" s="272"/>
      <c r="AJ155" s="272"/>
      <c r="AK155" s="272"/>
      <c r="AL155" s="272"/>
      <c r="AM155" s="272"/>
      <c r="AN155" s="272"/>
      <c r="AO155" s="252"/>
      <c r="AP155" s="252"/>
      <c r="AQ155" s="252"/>
      <c r="AR155" s="252"/>
      <c r="AS155" s="252"/>
      <c r="AT155" s="252"/>
      <c r="AU155" s="10" t="s">
        <v>851</v>
      </c>
      <c r="AV155" s="253"/>
      <c r="AW155" s="253"/>
      <c r="AX155" s="253"/>
      <c r="AY155" s="253"/>
      <c r="AZ155" s="253"/>
      <c r="BA155" s="252"/>
      <c r="BB155" s="10"/>
      <c r="BC155" s="10"/>
      <c r="BD155" s="10"/>
      <c r="BE155" s="10"/>
      <c r="BF155" s="11"/>
      <c r="BG155" s="9"/>
      <c r="BJ155" s="63"/>
      <c r="BK155" s="240"/>
      <c r="BL155" s="240"/>
      <c r="BM155" s="289"/>
      <c r="BN155" s="280"/>
      <c r="BO155" s="280"/>
      <c r="BP155" s="280"/>
      <c r="BQ155" s="280"/>
      <c r="BR155" s="280"/>
      <c r="BS155" s="280"/>
      <c r="BT155" s="280"/>
      <c r="BU155" s="280"/>
      <c r="BV155" s="280"/>
      <c r="BW155" s="280"/>
      <c r="BX155" s="280"/>
      <c r="BY155" s="280"/>
      <c r="BZ155" s="280"/>
      <c r="CA155" s="280"/>
      <c r="CB155" s="281"/>
      <c r="CC155" s="240"/>
      <c r="CD155" s="240"/>
      <c r="CF155" s="274" t="s">
        <v>866</v>
      </c>
      <c r="CG155" s="275" t="s">
        <v>742</v>
      </c>
      <c r="CH155" s="247" t="b">
        <f t="shared" si="29"/>
        <v>0</v>
      </c>
      <c r="CI155" s="30"/>
      <c r="CJ155" s="30"/>
      <c r="CK155" s="30"/>
      <c r="CP155" s="222" t="b">
        <f t="shared" si="30"/>
        <v>0</v>
      </c>
      <c r="CQ155" s="222" t="b">
        <f t="shared" si="31"/>
        <v>0</v>
      </c>
      <c r="CZ155" s="222" t="b">
        <f>CZ135</f>
        <v>0</v>
      </c>
      <c r="DC155" s="37"/>
      <c r="DD155" s="223"/>
      <c r="DE155" s="223"/>
      <c r="DF155" s="223"/>
      <c r="DG155" s="223"/>
      <c r="DH155" s="223"/>
      <c r="DJ155" s="254"/>
      <c r="DS155" s="231"/>
    </row>
    <row r="156" spans="6:123" ht="15" customHeight="1">
      <c r="F156" s="36"/>
      <c r="G156" s="6"/>
      <c r="H156" s="252" t="s">
        <v>942</v>
      </c>
      <c r="I156" s="255"/>
      <c r="J156" s="255"/>
      <c r="K156" s="255"/>
      <c r="L156" s="255"/>
      <c r="M156" s="255"/>
      <c r="N156" s="255"/>
      <c r="O156" s="252"/>
      <c r="P156" s="252"/>
      <c r="Q156" s="252"/>
      <c r="R156" s="252"/>
      <c r="S156" s="252"/>
      <c r="T156" s="252"/>
      <c r="U156" s="252" t="s">
        <v>941</v>
      </c>
      <c r="V156" s="252"/>
      <c r="W156" s="252"/>
      <c r="X156" s="252"/>
      <c r="Y156" s="252"/>
      <c r="Z156" s="252"/>
      <c r="AA156" s="252"/>
      <c r="AB156" s="252"/>
      <c r="AC156" s="252"/>
      <c r="AD156" s="252"/>
      <c r="AE156" s="252"/>
      <c r="AF156" s="252"/>
      <c r="AG156" s="252"/>
      <c r="AH156" s="252" t="s">
        <v>938</v>
      </c>
      <c r="AI156" s="252"/>
      <c r="AJ156" s="252"/>
      <c r="AK156" s="252"/>
      <c r="AL156" s="252"/>
      <c r="AM156" s="252"/>
      <c r="AN156" s="252"/>
      <c r="AO156" s="252"/>
      <c r="AP156" s="252"/>
      <c r="AQ156" s="252"/>
      <c r="AR156" s="252"/>
      <c r="AS156" s="252"/>
      <c r="AT156" s="252"/>
      <c r="AU156" s="252" t="s">
        <v>852</v>
      </c>
      <c r="AV156" s="272"/>
      <c r="AW156" s="272"/>
      <c r="AX156" s="272"/>
      <c r="AY156" s="272"/>
      <c r="AZ156" s="272"/>
      <c r="BA156" s="272"/>
      <c r="BB156" s="10"/>
      <c r="BC156" s="10"/>
      <c r="BD156" s="10"/>
      <c r="BE156" s="10"/>
      <c r="BF156" s="10"/>
      <c r="BG156" s="9"/>
      <c r="BJ156" s="63"/>
      <c r="BK156" s="240"/>
      <c r="BL156" s="240"/>
      <c r="BM156" s="289" t="b">
        <v>0</v>
      </c>
      <c r="BN156" s="280" t="b">
        <v>0</v>
      </c>
      <c r="BO156" s="280" t="b">
        <v>0</v>
      </c>
      <c r="BP156" s="280" t="b">
        <v>0</v>
      </c>
      <c r="BQ156" s="280" t="b">
        <v>0</v>
      </c>
      <c r="BR156" s="280" t="b">
        <v>0</v>
      </c>
      <c r="BS156" s="280" t="b">
        <v>0</v>
      </c>
      <c r="BT156" s="280" t="b">
        <v>0</v>
      </c>
      <c r="BU156" s="247" t="str">
        <f>IF(BM156=TRUE,H156,"")</f>
        <v/>
      </c>
      <c r="BV156" s="247" t="str">
        <f>IF(BN156=TRUE,H156&amp;"_1mM","")</f>
        <v/>
      </c>
      <c r="BW156" s="247" t="str">
        <f>IF(BO156=TRUE,U156,"")</f>
        <v/>
      </c>
      <c r="BX156" s="247" t="str">
        <f>IF(BP156=TRUE,U156&amp;"_1mM","")</f>
        <v/>
      </c>
      <c r="BY156" s="247" t="str">
        <f>IF(BQ156=TRUE,AH156,"")</f>
        <v/>
      </c>
      <c r="BZ156" s="247" t="str">
        <f>IF(BR156=TRUE,AH156&amp;"_1mM","")</f>
        <v/>
      </c>
      <c r="CA156" s="247" t="str">
        <f>IF(BS156=TRUE,AU156,"")</f>
        <v/>
      </c>
      <c r="CB156" s="279" t="str">
        <f>IF(BT156=TRUE,AU156&amp;"_1mM","")</f>
        <v/>
      </c>
      <c r="CC156" s="240"/>
      <c r="CD156" s="240"/>
      <c r="CF156" s="274" t="s">
        <v>805</v>
      </c>
      <c r="CG156" s="275" t="s">
        <v>743</v>
      </c>
      <c r="CH156" s="247" t="b">
        <f t="shared" si="29"/>
        <v>0</v>
      </c>
      <c r="CI156" s="30"/>
      <c r="CJ156" s="30"/>
      <c r="CK156" s="30"/>
      <c r="CP156" s="222" t="b">
        <f t="shared" si="30"/>
        <v>0</v>
      </c>
      <c r="CQ156" s="222" t="b">
        <f t="shared" si="31"/>
        <v>0</v>
      </c>
      <c r="CY156" s="222" t="b">
        <f>CY134</f>
        <v>0</v>
      </c>
      <c r="DC156" s="37"/>
      <c r="DD156" s="223"/>
      <c r="DE156" s="223"/>
      <c r="DF156" s="223"/>
      <c r="DG156" s="223"/>
      <c r="DH156" s="223"/>
      <c r="DJ156" s="254"/>
      <c r="DS156" s="231"/>
    </row>
    <row r="157" spans="6:123" ht="22.5" customHeight="1">
      <c r="F157" s="36"/>
      <c r="G157" s="6"/>
      <c r="H157" s="10" t="s">
        <v>815</v>
      </c>
      <c r="I157" s="255"/>
      <c r="J157" s="255"/>
      <c r="K157" s="255"/>
      <c r="L157" s="255"/>
      <c r="M157" s="255"/>
      <c r="N157" s="255"/>
      <c r="O157" s="252"/>
      <c r="P157" s="252"/>
      <c r="Q157" s="252"/>
      <c r="R157" s="252"/>
      <c r="S157" s="252"/>
      <c r="T157" s="252"/>
      <c r="U157" s="10" t="s">
        <v>822</v>
      </c>
      <c r="V157" s="252"/>
      <c r="W157" s="252"/>
      <c r="X157" s="252"/>
      <c r="Y157" s="252"/>
      <c r="Z157" s="252"/>
      <c r="AA157" s="252"/>
      <c r="AB157" s="252"/>
      <c r="AC157" s="252"/>
      <c r="AD157" s="252"/>
      <c r="AE157" s="252"/>
      <c r="AF157" s="252"/>
      <c r="AG157" s="252"/>
      <c r="AH157" s="10" t="s">
        <v>836</v>
      </c>
      <c r="AI157" s="252"/>
      <c r="AJ157" s="252"/>
      <c r="AK157" s="252"/>
      <c r="AL157" s="252"/>
      <c r="AM157" s="252"/>
      <c r="AN157" s="252"/>
      <c r="AO157" s="252"/>
      <c r="AP157" s="252"/>
      <c r="AQ157" s="252"/>
      <c r="AR157" s="252"/>
      <c r="AS157" s="252"/>
      <c r="AT157" s="252"/>
      <c r="AU157" s="272"/>
      <c r="AV157" s="272"/>
      <c r="AW157" s="272"/>
      <c r="AX157" s="272"/>
      <c r="AY157" s="272"/>
      <c r="AZ157" s="272"/>
      <c r="BA157" s="272"/>
      <c r="BB157" s="10"/>
      <c r="BC157" s="10"/>
      <c r="BD157" s="10"/>
      <c r="BE157" s="10"/>
      <c r="BF157" s="10"/>
      <c r="BG157" s="9"/>
      <c r="BJ157" s="63"/>
      <c r="BK157" s="240"/>
      <c r="BL157" s="240"/>
      <c r="BM157" s="289"/>
      <c r="BN157" s="280"/>
      <c r="BO157" s="280"/>
      <c r="BP157" s="280"/>
      <c r="BQ157" s="280"/>
      <c r="BR157" s="280"/>
      <c r="BS157" s="280"/>
      <c r="BT157" s="280"/>
      <c r="BU157" s="280"/>
      <c r="BV157" s="280"/>
      <c r="BW157" s="280"/>
      <c r="BX157" s="280"/>
      <c r="BY157" s="280"/>
      <c r="BZ157" s="280"/>
      <c r="CA157" s="280"/>
      <c r="CB157" s="281"/>
      <c r="CC157" s="240"/>
      <c r="CD157" s="240"/>
      <c r="CF157" s="274" t="s">
        <v>867</v>
      </c>
      <c r="CG157" s="275" t="s">
        <v>744</v>
      </c>
      <c r="CH157" s="247" t="b">
        <f t="shared" si="29"/>
        <v>0</v>
      </c>
      <c r="CI157" s="30"/>
      <c r="CJ157" s="30"/>
      <c r="CK157" s="30"/>
      <c r="CP157" s="222" t="b">
        <f t="shared" si="30"/>
        <v>0</v>
      </c>
      <c r="CQ157" s="222" t="b">
        <f t="shared" si="31"/>
        <v>0</v>
      </c>
      <c r="CZ157" s="222" t="b">
        <f>CZ135</f>
        <v>0</v>
      </c>
      <c r="DC157" s="37"/>
      <c r="DD157" s="223"/>
      <c r="DE157" s="223"/>
      <c r="DF157" s="223"/>
      <c r="DG157" s="223"/>
      <c r="DH157" s="223"/>
      <c r="DJ157" s="254"/>
      <c r="DS157" s="231"/>
    </row>
    <row r="158" spans="6:123" ht="15" customHeight="1">
      <c r="F158" s="36"/>
      <c r="G158" s="6"/>
      <c r="H158" s="252" t="s">
        <v>807</v>
      </c>
      <c r="I158" s="252"/>
      <c r="J158" s="252"/>
      <c r="K158" s="252"/>
      <c r="L158" s="252"/>
      <c r="M158" s="252"/>
      <c r="N158" s="252"/>
      <c r="O158" s="252"/>
      <c r="P158" s="252"/>
      <c r="Q158" s="252"/>
      <c r="R158" s="252"/>
      <c r="S158" s="252"/>
      <c r="T158" s="252"/>
      <c r="U158" s="252" t="s">
        <v>823</v>
      </c>
      <c r="V158" s="252"/>
      <c r="W158" s="252"/>
      <c r="X158" s="252"/>
      <c r="Y158" s="252"/>
      <c r="Z158" s="252"/>
      <c r="AA158" s="252"/>
      <c r="AB158" s="252"/>
      <c r="AC158" s="252"/>
      <c r="AD158" s="252"/>
      <c r="AE158" s="252"/>
      <c r="AF158" s="252"/>
      <c r="AG158" s="252"/>
      <c r="AH158" s="252" t="s">
        <v>939</v>
      </c>
      <c r="AI158" s="252"/>
      <c r="AJ158" s="252"/>
      <c r="AK158" s="252"/>
      <c r="AL158" s="252"/>
      <c r="AM158" s="252"/>
      <c r="AN158" s="252"/>
      <c r="AO158" s="252"/>
      <c r="AP158" s="252"/>
      <c r="AQ158" s="252"/>
      <c r="AR158" s="252"/>
      <c r="AS158" s="252"/>
      <c r="AT158" s="252"/>
      <c r="AU158" s="252" t="s">
        <v>937</v>
      </c>
      <c r="AV158" s="252"/>
      <c r="AW158" s="252"/>
      <c r="AX158" s="252"/>
      <c r="AY158" s="252"/>
      <c r="AZ158" s="252"/>
      <c r="BA158" s="252"/>
      <c r="BB158" s="10"/>
      <c r="BC158" s="10"/>
      <c r="BD158" s="10"/>
      <c r="BE158" s="10"/>
      <c r="BF158" s="10"/>
      <c r="BG158" s="9"/>
      <c r="BJ158" s="63"/>
      <c r="BK158" s="240"/>
      <c r="BL158" s="240"/>
      <c r="BM158" s="289"/>
      <c r="BN158" s="280"/>
      <c r="BO158" s="280"/>
      <c r="BP158" s="280" t="b">
        <v>0</v>
      </c>
      <c r="BQ158" s="280" t="b">
        <v>0</v>
      </c>
      <c r="BR158" s="280" t="b">
        <v>0</v>
      </c>
      <c r="BS158" s="280" t="b">
        <v>0</v>
      </c>
      <c r="BT158" s="280" t="b">
        <v>0</v>
      </c>
      <c r="BU158" s="247" t="str">
        <f>IF(BM158=TRUE,H158,"")</f>
        <v/>
      </c>
      <c r="BV158" s="247" t="str">
        <f>IF(BN158=TRUE,H158&amp;"_1mM","")</f>
        <v/>
      </c>
      <c r="BW158" s="247" t="str">
        <f>IF(BO158=TRUE,U158,"")</f>
        <v/>
      </c>
      <c r="BX158" s="247" t="str">
        <f>IF(BP158=TRUE,U158&amp;"_1mM","")</f>
        <v/>
      </c>
      <c r="BY158" s="247" t="str">
        <f>IF(BQ158=TRUE,AH158,"")</f>
        <v/>
      </c>
      <c r="BZ158" s="247" t="str">
        <f>IF(BR158=TRUE,AH158&amp;"_1mM","")</f>
        <v/>
      </c>
      <c r="CA158" s="247" t="str">
        <f>IF(BS158=TRUE,AU158,"")</f>
        <v/>
      </c>
      <c r="CB158" s="279" t="str">
        <f>IF(BT158=TRUE,AU158&amp;"_1mM","")</f>
        <v/>
      </c>
      <c r="CC158" s="240"/>
      <c r="CD158" s="240"/>
      <c r="CF158" s="274" t="s">
        <v>818</v>
      </c>
      <c r="CG158" s="275" t="s">
        <v>745</v>
      </c>
      <c r="CH158" s="247" t="b">
        <f t="shared" si="29"/>
        <v>0</v>
      </c>
      <c r="CI158" s="30"/>
      <c r="CJ158" s="30"/>
      <c r="CK158" s="30"/>
      <c r="CP158" s="222" t="b">
        <f t="shared" si="30"/>
        <v>0</v>
      </c>
      <c r="CQ158" s="222" t="b">
        <f t="shared" si="31"/>
        <v>0</v>
      </c>
      <c r="CY158" s="222" t="b">
        <f>CY134</f>
        <v>0</v>
      </c>
      <c r="DC158" s="37"/>
      <c r="DD158" s="223"/>
      <c r="DE158" s="223"/>
      <c r="DF158" s="223"/>
      <c r="DG158" s="223"/>
      <c r="DH158" s="223"/>
      <c r="DJ158" s="254"/>
      <c r="DS158" s="231"/>
    </row>
    <row r="159" spans="6:123" ht="22.5" customHeight="1">
      <c r="F159" s="36"/>
      <c r="G159" s="6"/>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10" t="s">
        <v>837</v>
      </c>
      <c r="AI159" s="252"/>
      <c r="AJ159" s="252"/>
      <c r="AK159" s="252"/>
      <c r="AL159" s="252"/>
      <c r="AM159" s="252"/>
      <c r="AN159" s="252"/>
      <c r="AO159" s="252"/>
      <c r="AP159" s="252"/>
      <c r="AQ159" s="252"/>
      <c r="AR159" s="252"/>
      <c r="AS159" s="252"/>
      <c r="AT159" s="252"/>
      <c r="AU159" s="10" t="s">
        <v>854</v>
      </c>
      <c r="AV159" s="252"/>
      <c r="AW159" s="252"/>
      <c r="AX159" s="252"/>
      <c r="AY159" s="252"/>
      <c r="AZ159" s="252"/>
      <c r="BA159" s="252"/>
      <c r="BB159" s="10"/>
      <c r="BC159" s="10"/>
      <c r="BD159" s="10"/>
      <c r="BE159" s="10"/>
      <c r="BF159" s="10"/>
      <c r="BG159" s="9"/>
      <c r="BJ159" s="63"/>
      <c r="BK159" s="240"/>
      <c r="BL159" s="240"/>
      <c r="BM159" s="289"/>
      <c r="BN159" s="280"/>
      <c r="BO159" s="280"/>
      <c r="BP159" s="280"/>
      <c r="BQ159" s="280"/>
      <c r="BR159" s="280"/>
      <c r="BS159" s="280"/>
      <c r="BT159" s="280"/>
      <c r="BU159" s="280"/>
      <c r="BV159" s="280"/>
      <c r="BW159" s="280"/>
      <c r="BX159" s="280"/>
      <c r="BY159" s="280"/>
      <c r="BZ159" s="280"/>
      <c r="CA159" s="280"/>
      <c r="CB159" s="281"/>
      <c r="CC159" s="240"/>
      <c r="CD159" s="240"/>
      <c r="CF159" s="274" t="s">
        <v>868</v>
      </c>
      <c r="CG159" s="275" t="s">
        <v>746</v>
      </c>
      <c r="CH159" s="247" t="b">
        <f t="shared" si="29"/>
        <v>0</v>
      </c>
      <c r="CI159" s="30"/>
      <c r="CJ159" s="30"/>
      <c r="CK159" s="30"/>
      <c r="CP159" s="222" t="b">
        <f t="shared" si="30"/>
        <v>0</v>
      </c>
      <c r="CQ159" s="222" t="b">
        <f t="shared" si="31"/>
        <v>0</v>
      </c>
      <c r="CZ159" s="222" t="b">
        <f>CZ135</f>
        <v>0</v>
      </c>
      <c r="DC159" s="37"/>
      <c r="DD159" s="223"/>
      <c r="DE159" s="223"/>
      <c r="DF159" s="223"/>
      <c r="DG159" s="223"/>
      <c r="DH159" s="223"/>
      <c r="DJ159" s="254"/>
      <c r="DS159" s="231"/>
    </row>
    <row r="160" spans="6:123" ht="15" customHeight="1">
      <c r="F160" s="36"/>
      <c r="G160" s="6"/>
      <c r="H160" s="252" t="s">
        <v>183</v>
      </c>
      <c r="I160" s="252"/>
      <c r="J160" s="252"/>
      <c r="K160" s="252"/>
      <c r="L160" s="252"/>
      <c r="M160" s="252"/>
      <c r="N160" s="252"/>
      <c r="O160" s="252"/>
      <c r="P160" s="252"/>
      <c r="Q160" s="252"/>
      <c r="R160" s="252"/>
      <c r="S160" s="252"/>
      <c r="T160" s="252"/>
      <c r="U160" s="252" t="s">
        <v>188</v>
      </c>
      <c r="V160" s="252"/>
      <c r="W160" s="252"/>
      <c r="X160" s="252"/>
      <c r="Y160" s="252"/>
      <c r="Z160" s="252"/>
      <c r="AA160" s="252"/>
      <c r="AB160" s="252"/>
      <c r="AC160" s="252"/>
      <c r="AD160" s="252"/>
      <c r="AE160" s="252"/>
      <c r="AF160" s="252"/>
      <c r="AG160" s="252"/>
      <c r="AH160" s="252" t="s">
        <v>190</v>
      </c>
      <c r="AI160" s="252"/>
      <c r="AJ160" s="252"/>
      <c r="AK160" s="252"/>
      <c r="AL160" s="252"/>
      <c r="AM160" s="252"/>
      <c r="AN160" s="252"/>
      <c r="AO160" s="252"/>
      <c r="AP160" s="252"/>
      <c r="AQ160" s="252"/>
      <c r="AR160" s="252"/>
      <c r="AS160" s="252"/>
      <c r="AT160" s="252"/>
      <c r="AU160" s="252" t="s">
        <v>192</v>
      </c>
      <c r="AV160" s="253"/>
      <c r="AW160" s="253"/>
      <c r="AX160" s="253"/>
      <c r="AY160" s="253"/>
      <c r="AZ160" s="253"/>
      <c r="BA160" s="252"/>
      <c r="BB160" s="10"/>
      <c r="BC160" s="10"/>
      <c r="BD160" s="10"/>
      <c r="BE160" s="10"/>
      <c r="BF160" s="11"/>
      <c r="BG160" s="9"/>
      <c r="BJ160" s="63"/>
      <c r="BK160" s="240"/>
      <c r="BL160" s="240"/>
      <c r="BM160" s="289"/>
      <c r="BN160" s="280"/>
      <c r="BO160" s="280"/>
      <c r="BP160" s="280" t="b">
        <v>0</v>
      </c>
      <c r="BQ160" s="280"/>
      <c r="BR160" s="280"/>
      <c r="BS160" s="280"/>
      <c r="BT160" s="280"/>
      <c r="BU160" s="247" t="str">
        <f>IF(BM160=TRUE,H160,"")</f>
        <v/>
      </c>
      <c r="BV160" s="247" t="str">
        <f>IF(BN160=TRUE,H160&amp;"_1mM","")</f>
        <v/>
      </c>
      <c r="BW160" s="247" t="str">
        <f>IF(BO160=TRUE,U160,"")</f>
        <v/>
      </c>
      <c r="BX160" s="247" t="str">
        <f>IF(BP160=TRUE,U160&amp;"_1mM","")</f>
        <v/>
      </c>
      <c r="BY160" s="247" t="str">
        <f>IF(BQ160=TRUE,AH160,"")</f>
        <v/>
      </c>
      <c r="BZ160" s="247" t="str">
        <f>IF(BR160=TRUE,AH160&amp;"_1mM","")</f>
        <v/>
      </c>
      <c r="CA160" s="247" t="str">
        <f>IF(BS160=TRUE,AU160,"")</f>
        <v/>
      </c>
      <c r="CB160" s="279" t="str">
        <f>IF(BT160=TRUE,AU160&amp;"_1mM","")</f>
        <v/>
      </c>
      <c r="CC160" s="240"/>
      <c r="CD160" s="240"/>
      <c r="CF160" s="274" t="s">
        <v>833</v>
      </c>
      <c r="CG160" s="275" t="s">
        <v>120</v>
      </c>
      <c r="CH160" s="247" t="b">
        <f t="shared" si="29"/>
        <v>0</v>
      </c>
      <c r="CI160" s="30"/>
      <c r="CJ160" s="30"/>
      <c r="CK160" s="30"/>
      <c r="CP160" s="222" t="b">
        <f t="shared" si="30"/>
        <v>0</v>
      </c>
      <c r="CQ160" s="222" t="b">
        <f t="shared" si="31"/>
        <v>0</v>
      </c>
      <c r="CY160" s="222" t="b">
        <f>CY134</f>
        <v>0</v>
      </c>
      <c r="DC160" s="37"/>
      <c r="DD160" s="223"/>
      <c r="DE160" s="223"/>
      <c r="DF160" s="223"/>
      <c r="DG160" s="223"/>
      <c r="DH160" s="223"/>
      <c r="DJ160" s="254"/>
      <c r="DS160" s="231"/>
    </row>
    <row r="161" spans="6:123" ht="15" customHeight="1">
      <c r="F161" s="36"/>
      <c r="G161" s="6"/>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3"/>
      <c r="AW161" s="253"/>
      <c r="AX161" s="253"/>
      <c r="AY161" s="253"/>
      <c r="AZ161" s="253"/>
      <c r="BA161" s="252"/>
      <c r="BB161" s="10"/>
      <c r="BC161" s="10"/>
      <c r="BD161" s="10"/>
      <c r="BE161" s="10"/>
      <c r="BF161" s="11"/>
      <c r="BG161" s="9"/>
      <c r="BJ161" s="63"/>
      <c r="BK161" s="240"/>
      <c r="BL161" s="240"/>
      <c r="BM161" s="289"/>
      <c r="BN161" s="280"/>
      <c r="BO161" s="280"/>
      <c r="BP161" s="280"/>
      <c r="BQ161" s="280"/>
      <c r="BR161" s="280"/>
      <c r="BS161" s="280"/>
      <c r="BT161" s="280"/>
      <c r="BU161" s="280"/>
      <c r="BV161" s="280"/>
      <c r="BW161" s="280"/>
      <c r="BX161" s="280"/>
      <c r="BY161" s="280"/>
      <c r="BZ161" s="280"/>
      <c r="CA161" s="280"/>
      <c r="CB161" s="281"/>
      <c r="CC161" s="240"/>
      <c r="CD161" s="240"/>
      <c r="CF161" s="274" t="s">
        <v>869</v>
      </c>
      <c r="CG161" s="275" t="s">
        <v>121</v>
      </c>
      <c r="CH161" s="247" t="b">
        <f t="shared" si="29"/>
        <v>0</v>
      </c>
      <c r="CI161" s="30"/>
      <c r="CJ161" s="30"/>
      <c r="CK161" s="30"/>
      <c r="CP161" s="222" t="b">
        <f t="shared" si="30"/>
        <v>0</v>
      </c>
      <c r="CQ161" s="222" t="b">
        <f t="shared" si="31"/>
        <v>0</v>
      </c>
      <c r="CZ161" s="222" t="b">
        <f>CZ135</f>
        <v>0</v>
      </c>
      <c r="DC161" s="37"/>
      <c r="DD161" s="223"/>
      <c r="DE161" s="223"/>
      <c r="DF161" s="223"/>
      <c r="DG161" s="223"/>
      <c r="DH161" s="223"/>
      <c r="DJ161" s="254"/>
      <c r="DS161" s="231"/>
    </row>
    <row r="162" spans="6:123" ht="15" customHeight="1">
      <c r="F162" s="36"/>
      <c r="G162" s="6"/>
      <c r="H162" s="252" t="s">
        <v>198</v>
      </c>
      <c r="I162" s="252"/>
      <c r="J162" s="252"/>
      <c r="K162" s="252"/>
      <c r="L162" s="252"/>
      <c r="M162" s="252"/>
      <c r="N162" s="252"/>
      <c r="O162" s="252"/>
      <c r="P162" s="252"/>
      <c r="Q162" s="252"/>
      <c r="R162" s="252"/>
      <c r="S162" s="252"/>
      <c r="T162" s="252"/>
      <c r="U162" s="252" t="s">
        <v>203</v>
      </c>
      <c r="V162" s="252"/>
      <c r="W162" s="252"/>
      <c r="X162" s="252"/>
      <c r="Y162" s="252"/>
      <c r="Z162" s="252"/>
      <c r="AA162" s="252"/>
      <c r="AB162" s="252"/>
      <c r="AC162" s="252"/>
      <c r="AD162" s="252"/>
      <c r="AE162" s="252"/>
      <c r="AF162" s="252"/>
      <c r="AG162" s="252"/>
      <c r="AH162" s="252" t="s">
        <v>209</v>
      </c>
      <c r="AI162" s="252"/>
      <c r="AJ162" s="252"/>
      <c r="AK162" s="252"/>
      <c r="AL162" s="252"/>
      <c r="AM162" s="252"/>
      <c r="AN162" s="252"/>
      <c r="AO162" s="252"/>
      <c r="AP162" s="252"/>
      <c r="AQ162" s="252"/>
      <c r="AR162" s="252"/>
      <c r="AS162" s="252"/>
      <c r="AT162" s="252"/>
      <c r="AU162" s="252" t="s">
        <v>215</v>
      </c>
      <c r="AV162" s="252"/>
      <c r="AW162" s="252"/>
      <c r="AX162" s="252"/>
      <c r="AY162" s="252"/>
      <c r="AZ162" s="252"/>
      <c r="BA162" s="252"/>
      <c r="BB162" s="10"/>
      <c r="BC162" s="10"/>
      <c r="BD162" s="10"/>
      <c r="BE162" s="10"/>
      <c r="BF162" s="10"/>
      <c r="BG162" s="9"/>
      <c r="BJ162" s="63"/>
      <c r="BK162" s="240"/>
      <c r="BL162" s="240"/>
      <c r="BM162" s="289"/>
      <c r="BN162" s="280"/>
      <c r="BO162" s="280"/>
      <c r="BP162" s="280"/>
      <c r="BQ162" s="280"/>
      <c r="BR162" s="280"/>
      <c r="BS162" s="280"/>
      <c r="BT162" s="280"/>
      <c r="BU162" s="247" t="str">
        <f>IF(BM162=TRUE,H162,"")</f>
        <v/>
      </c>
      <c r="BV162" s="247" t="str">
        <f>IF(BN162=TRUE,H162&amp;"_1mM","")</f>
        <v/>
      </c>
      <c r="BW162" s="247" t="str">
        <f>IF(BO162=TRUE,U162,"")</f>
        <v/>
      </c>
      <c r="BX162" s="247" t="str">
        <f>IF(BP162=TRUE,U162&amp;"_1mM","")</f>
        <v/>
      </c>
      <c r="BY162" s="247" t="str">
        <f>IF(BQ162=TRUE,AH162,"")</f>
        <v/>
      </c>
      <c r="BZ162" s="247" t="str">
        <f>IF(BR162=TRUE,AH162&amp;"_1mM","")</f>
        <v/>
      </c>
      <c r="CA162" s="247" t="str">
        <f>IF(BS162=TRUE,AU162,"")</f>
        <v/>
      </c>
      <c r="CB162" s="279" t="str">
        <f>IF(BT162=TRUE,AU162&amp;"_1mM","")</f>
        <v/>
      </c>
      <c r="CC162" s="240"/>
      <c r="CD162" s="240"/>
      <c r="CF162" s="274" t="s">
        <v>848</v>
      </c>
      <c r="CG162" s="275" t="s">
        <v>870</v>
      </c>
      <c r="CH162" s="247" t="b">
        <f t="shared" si="29"/>
        <v>0</v>
      </c>
      <c r="CI162" s="30"/>
      <c r="CJ162" s="30"/>
      <c r="CK162" s="30"/>
      <c r="CP162" s="222" t="b">
        <f t="shared" si="30"/>
        <v>0</v>
      </c>
      <c r="CQ162" s="222" t="b">
        <f t="shared" si="31"/>
        <v>0</v>
      </c>
      <c r="CY162" s="222" t="b">
        <f>CY134</f>
        <v>0</v>
      </c>
      <c r="DC162" s="37"/>
      <c r="DD162" s="223"/>
      <c r="DE162" s="223"/>
      <c r="DF162" s="223"/>
      <c r="DG162" s="223"/>
      <c r="DH162" s="223"/>
      <c r="DJ162" s="254"/>
      <c r="DS162" s="231"/>
    </row>
    <row r="163" spans="6:123" ht="15" customHeight="1">
      <c r="F163" s="36"/>
      <c r="G163" s="6"/>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c r="AZ163" s="252"/>
      <c r="BA163" s="252"/>
      <c r="BB163" s="10"/>
      <c r="BC163" s="10"/>
      <c r="BD163" s="10"/>
      <c r="BE163" s="10"/>
      <c r="BF163" s="10"/>
      <c r="BG163" s="9"/>
      <c r="BJ163" s="63"/>
      <c r="BK163" s="240"/>
      <c r="BL163" s="240"/>
      <c r="BM163" s="289"/>
      <c r="BN163" s="280"/>
      <c r="BO163" s="280"/>
      <c r="BP163" s="280"/>
      <c r="BQ163" s="280"/>
      <c r="BR163" s="280"/>
      <c r="BS163" s="280"/>
      <c r="BT163" s="280"/>
      <c r="BU163" s="280"/>
      <c r="BV163" s="280"/>
      <c r="BW163" s="280"/>
      <c r="BX163" s="280"/>
      <c r="BY163" s="280"/>
      <c r="BZ163" s="280"/>
      <c r="CA163" s="280"/>
      <c r="CB163" s="281"/>
      <c r="CC163" s="240"/>
      <c r="CD163" s="240"/>
      <c r="CF163" s="274" t="s">
        <v>871</v>
      </c>
      <c r="CG163" s="275" t="s">
        <v>872</v>
      </c>
      <c r="CH163" s="247" t="b">
        <f t="shared" si="29"/>
        <v>0</v>
      </c>
      <c r="CI163" s="30"/>
      <c r="CJ163" s="30"/>
      <c r="CK163" s="30"/>
      <c r="CP163" s="222" t="b">
        <f t="shared" si="30"/>
        <v>0</v>
      </c>
      <c r="CQ163" s="222" t="b">
        <f t="shared" si="31"/>
        <v>0</v>
      </c>
      <c r="CZ163" s="222" t="b">
        <f>CZ135</f>
        <v>0</v>
      </c>
      <c r="DC163" s="37"/>
      <c r="DD163" s="223"/>
      <c r="DE163" s="223"/>
      <c r="DF163" s="223"/>
      <c r="DG163" s="223"/>
      <c r="DH163" s="223"/>
      <c r="DJ163" s="254"/>
      <c r="DS163" s="231"/>
    </row>
    <row r="164" spans="6:123" ht="15" customHeight="1">
      <c r="F164" s="36"/>
      <c r="G164" s="6"/>
      <c r="H164" s="252" t="s">
        <v>221</v>
      </c>
      <c r="I164" s="252"/>
      <c r="J164" s="252"/>
      <c r="K164" s="252"/>
      <c r="L164" s="252"/>
      <c r="M164" s="252"/>
      <c r="N164" s="252"/>
      <c r="O164" s="252"/>
      <c r="P164" s="252"/>
      <c r="Q164" s="252"/>
      <c r="R164" s="252"/>
      <c r="S164" s="252"/>
      <c r="T164" s="252"/>
      <c r="U164" s="252" t="s">
        <v>227</v>
      </c>
      <c r="V164" s="252"/>
      <c r="W164" s="252"/>
      <c r="X164" s="252"/>
      <c r="Y164" s="252"/>
      <c r="Z164" s="252"/>
      <c r="AA164" s="252"/>
      <c r="AB164" s="252"/>
      <c r="AC164" s="252"/>
      <c r="AD164" s="252"/>
      <c r="AE164" s="252"/>
      <c r="AF164" s="252"/>
      <c r="AG164" s="252"/>
      <c r="AH164" s="252" t="s">
        <v>232</v>
      </c>
      <c r="AI164" s="252"/>
      <c r="AJ164" s="252"/>
      <c r="AK164" s="252"/>
      <c r="AL164" s="252"/>
      <c r="AM164" s="252"/>
      <c r="AN164" s="252"/>
      <c r="AO164" s="252"/>
      <c r="AP164" s="252"/>
      <c r="AQ164" s="252"/>
      <c r="AR164" s="252"/>
      <c r="AS164" s="252"/>
      <c r="AT164" s="252"/>
      <c r="AU164" s="252" t="s">
        <v>238</v>
      </c>
      <c r="AV164" s="252"/>
      <c r="AW164" s="252"/>
      <c r="AX164" s="252"/>
      <c r="AY164" s="252"/>
      <c r="AZ164" s="252"/>
      <c r="BA164" s="252"/>
      <c r="BB164" s="10"/>
      <c r="BC164" s="10"/>
      <c r="BD164" s="10"/>
      <c r="BE164" s="10"/>
      <c r="BF164" s="10"/>
      <c r="BG164" s="9"/>
      <c r="BJ164" s="63"/>
      <c r="BK164" s="240"/>
      <c r="BL164" s="240"/>
      <c r="BM164" s="289"/>
      <c r="BN164" s="280"/>
      <c r="BO164" s="280"/>
      <c r="BP164" s="280"/>
      <c r="BQ164" s="280"/>
      <c r="BR164" s="280"/>
      <c r="BS164" s="280"/>
      <c r="BT164" s="280"/>
      <c r="BU164" s="247" t="str">
        <f>IF(BM164=TRUE,H164,"")</f>
        <v/>
      </c>
      <c r="BV164" s="247" t="str">
        <f>IF(BN164=TRUE,H164&amp;"_1mM","")</f>
        <v/>
      </c>
      <c r="BW164" s="247" t="str">
        <f>IF(BO164=TRUE,U164,"")</f>
        <v/>
      </c>
      <c r="BX164" s="247" t="str">
        <f>IF(BP164=TRUE,U164&amp;"_1mM","")</f>
        <v/>
      </c>
      <c r="BY164" s="247" t="str">
        <f>IF(BQ164=TRUE,AH164,"")</f>
        <v/>
      </c>
      <c r="BZ164" s="247" t="str">
        <f>IF(BR164=TRUE,AH164&amp;"_1mM","")</f>
        <v/>
      </c>
      <c r="CA164" s="247" t="str">
        <f>IF(BS164=TRUE,AU164,"")</f>
        <v/>
      </c>
      <c r="CB164" s="279" t="str">
        <f>IF(BT164=TRUE,AU164&amp;"_1mM","")</f>
        <v/>
      </c>
      <c r="CC164" s="240"/>
      <c r="CD164" s="240"/>
      <c r="CF164" s="274" t="s">
        <v>106</v>
      </c>
      <c r="CG164" s="275" t="s">
        <v>106</v>
      </c>
      <c r="CH164" s="247" t="b">
        <f t="shared" si="29"/>
        <v>0</v>
      </c>
      <c r="CI164" s="30"/>
      <c r="CJ164" s="30"/>
      <c r="CK164" s="30"/>
      <c r="CP164" s="222" t="b">
        <f t="shared" si="30"/>
        <v>0</v>
      </c>
      <c r="CQ164" s="222" t="b">
        <f t="shared" si="31"/>
        <v>0</v>
      </c>
      <c r="CY164" s="222" t="b">
        <f>CY134</f>
        <v>0</v>
      </c>
      <c r="DC164" s="37"/>
      <c r="DD164" s="223"/>
      <c r="DE164" s="223"/>
      <c r="DF164" s="223"/>
      <c r="DG164" s="223"/>
      <c r="DH164" s="223"/>
      <c r="DJ164" s="254"/>
      <c r="DS164" s="231"/>
    </row>
    <row r="165" spans="6:123" ht="15" customHeight="1">
      <c r="F165" s="36"/>
      <c r="G165" s="6"/>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252"/>
      <c r="BA165" s="252"/>
      <c r="BB165" s="10"/>
      <c r="BC165" s="10"/>
      <c r="BD165" s="10"/>
      <c r="BE165" s="10"/>
      <c r="BF165" s="10"/>
      <c r="BG165" s="9"/>
      <c r="BJ165" s="63"/>
      <c r="BK165" s="240"/>
      <c r="BL165" s="240"/>
      <c r="BM165" s="289"/>
      <c r="BN165" s="280"/>
      <c r="BO165" s="280"/>
      <c r="BP165" s="280"/>
      <c r="BQ165" s="280"/>
      <c r="BR165" s="280"/>
      <c r="BS165" s="280"/>
      <c r="BT165" s="280"/>
      <c r="BU165" s="280"/>
      <c r="BV165" s="280"/>
      <c r="BW165" s="280"/>
      <c r="BX165" s="280"/>
      <c r="BY165" s="280"/>
      <c r="BZ165" s="280"/>
      <c r="CA165" s="280"/>
      <c r="CB165" s="281"/>
      <c r="CC165" s="240"/>
      <c r="CD165" s="240"/>
      <c r="CF165" s="274" t="s">
        <v>122</v>
      </c>
      <c r="CG165" s="275" t="s">
        <v>122</v>
      </c>
      <c r="CH165" s="247" t="b">
        <f t="shared" si="29"/>
        <v>0</v>
      </c>
      <c r="CI165" s="30"/>
      <c r="CJ165" s="30"/>
      <c r="CK165" s="30"/>
      <c r="CP165" s="222" t="b">
        <f t="shared" si="30"/>
        <v>0</v>
      </c>
      <c r="CQ165" s="222" t="b">
        <f t="shared" si="31"/>
        <v>0</v>
      </c>
      <c r="CZ165" s="222" t="b">
        <f>CZ135</f>
        <v>0</v>
      </c>
      <c r="DC165" s="37"/>
      <c r="DD165" s="223"/>
      <c r="DE165" s="223"/>
      <c r="DF165" s="223"/>
      <c r="DG165" s="223"/>
      <c r="DH165" s="223"/>
      <c r="DJ165" s="254"/>
      <c r="DS165" s="231"/>
    </row>
    <row r="166" spans="6:123" ht="15" customHeight="1">
      <c r="F166" s="36"/>
      <c r="G166" s="6"/>
      <c r="H166" s="252" t="s">
        <v>244</v>
      </c>
      <c r="I166" s="252"/>
      <c r="J166" s="252"/>
      <c r="K166" s="252"/>
      <c r="L166" s="252"/>
      <c r="M166" s="252"/>
      <c r="N166" s="252"/>
      <c r="O166" s="252"/>
      <c r="P166" s="252"/>
      <c r="Q166" s="252"/>
      <c r="R166" s="252"/>
      <c r="S166" s="252"/>
      <c r="T166" s="252"/>
      <c r="U166" s="252" t="s">
        <v>124</v>
      </c>
      <c r="V166" s="252"/>
      <c r="W166" s="252"/>
      <c r="X166" s="252"/>
      <c r="Y166" s="252"/>
      <c r="Z166" s="252"/>
      <c r="AA166" s="252"/>
      <c r="AB166" s="252"/>
      <c r="AC166" s="252"/>
      <c r="AD166" s="252"/>
      <c r="AE166" s="252"/>
      <c r="AF166" s="252"/>
      <c r="AG166" s="252"/>
      <c r="AH166" s="252" t="s">
        <v>126</v>
      </c>
      <c r="AI166" s="252"/>
      <c r="AJ166" s="252"/>
      <c r="AK166" s="252"/>
      <c r="AL166" s="252"/>
      <c r="AM166" s="252"/>
      <c r="AN166" s="252"/>
      <c r="AO166" s="252"/>
      <c r="AP166" s="252"/>
      <c r="AQ166" s="252"/>
      <c r="AR166" s="252"/>
      <c r="AS166" s="252"/>
      <c r="AT166" s="252"/>
      <c r="AU166" s="252" t="s">
        <v>127</v>
      </c>
      <c r="AV166" s="253"/>
      <c r="AW166" s="253"/>
      <c r="AX166" s="253"/>
      <c r="AY166" s="253"/>
      <c r="AZ166" s="253"/>
      <c r="BA166" s="256"/>
      <c r="BB166" s="10"/>
      <c r="BC166" s="10"/>
      <c r="BD166" s="10"/>
      <c r="BE166" s="10"/>
      <c r="BF166" s="11"/>
      <c r="BG166" s="9"/>
      <c r="BJ166" s="63"/>
      <c r="BK166" s="257"/>
      <c r="BL166" s="240"/>
      <c r="BM166" s="289"/>
      <c r="BN166" s="280"/>
      <c r="BO166" s="280"/>
      <c r="BP166" s="280"/>
      <c r="BQ166" s="280"/>
      <c r="BR166" s="280"/>
      <c r="BS166" s="280"/>
      <c r="BT166" s="280"/>
      <c r="BU166" s="247" t="str">
        <f>IF(BM166=TRUE,H166,"")</f>
        <v/>
      </c>
      <c r="BV166" s="247" t="str">
        <f>IF(BN166=TRUE,H166&amp;"_1mM","")</f>
        <v/>
      </c>
      <c r="BW166" s="247" t="str">
        <f>IF(BO166=TRUE,U166,"")</f>
        <v/>
      </c>
      <c r="BX166" s="247" t="str">
        <f>IF(BP166=TRUE,U166&amp;"_1mM","")</f>
        <v/>
      </c>
      <c r="BY166" s="247" t="str">
        <f>IF(BQ166=TRUE,AH166,"")</f>
        <v/>
      </c>
      <c r="BZ166" s="247" t="str">
        <f>IF(BR166=TRUE,AH166&amp;"_1mM","")</f>
        <v/>
      </c>
      <c r="CA166" s="247" t="str">
        <f>IF(BS166=TRUE,AU166,"")</f>
        <v/>
      </c>
      <c r="CB166" s="279" t="str">
        <f>IF(BT166=TRUE,AU166&amp;"_1mM","")</f>
        <v/>
      </c>
      <c r="CC166" s="240"/>
      <c r="CD166" s="240"/>
      <c r="CF166" s="274" t="s">
        <v>107</v>
      </c>
      <c r="CG166" s="275" t="s">
        <v>107</v>
      </c>
      <c r="CH166" s="247" t="b">
        <f t="shared" si="29"/>
        <v>0</v>
      </c>
      <c r="CI166" s="30"/>
      <c r="CJ166" s="30"/>
      <c r="CK166" s="30"/>
      <c r="CP166" s="222" t="b">
        <f t="shared" si="30"/>
        <v>0</v>
      </c>
      <c r="CQ166" s="222" t="b">
        <f t="shared" si="31"/>
        <v>0</v>
      </c>
      <c r="CY166" s="222" t="b">
        <f>CY134</f>
        <v>0</v>
      </c>
      <c r="DC166" s="37"/>
      <c r="DD166" s="223"/>
      <c r="DE166" s="223"/>
      <c r="DF166" s="223"/>
      <c r="DG166" s="223"/>
      <c r="DH166" s="223"/>
      <c r="DJ166" s="254"/>
      <c r="DS166" s="231"/>
    </row>
    <row r="167" spans="6:123" ht="15" customHeight="1">
      <c r="F167" s="36"/>
      <c r="G167" s="6"/>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3"/>
      <c r="AW167" s="253"/>
      <c r="AX167" s="253"/>
      <c r="AY167" s="253"/>
      <c r="AZ167" s="253"/>
      <c r="BA167" s="252"/>
      <c r="BB167" s="10"/>
      <c r="BC167" s="10"/>
      <c r="BD167" s="10"/>
      <c r="BE167" s="10"/>
      <c r="BF167" s="11"/>
      <c r="BG167" s="9"/>
      <c r="BJ167" s="63"/>
      <c r="BK167" s="240"/>
      <c r="BL167" s="240"/>
      <c r="BM167" s="289"/>
      <c r="BN167" s="280"/>
      <c r="BO167" s="280"/>
      <c r="BP167" s="280"/>
      <c r="BQ167" s="280"/>
      <c r="BR167" s="280"/>
      <c r="BS167" s="280"/>
      <c r="BT167" s="280"/>
      <c r="BU167" s="280"/>
      <c r="BV167" s="280"/>
      <c r="BW167" s="280"/>
      <c r="BX167" s="280"/>
      <c r="BY167" s="280"/>
      <c r="BZ167" s="280"/>
      <c r="CA167" s="280"/>
      <c r="CB167" s="281"/>
      <c r="CC167" s="240"/>
      <c r="CD167" s="240"/>
      <c r="CF167" s="274" t="s">
        <v>123</v>
      </c>
      <c r="CG167" s="275" t="s">
        <v>123</v>
      </c>
      <c r="CH167" s="247" t="b">
        <f t="shared" si="29"/>
        <v>0</v>
      </c>
      <c r="CI167" s="30"/>
      <c r="CJ167" s="30"/>
      <c r="CK167" s="30"/>
      <c r="CP167" s="222" t="b">
        <f t="shared" si="30"/>
        <v>0</v>
      </c>
      <c r="CQ167" s="222" t="b">
        <f t="shared" si="31"/>
        <v>0</v>
      </c>
      <c r="CZ167" s="222" t="b">
        <f>CZ135</f>
        <v>0</v>
      </c>
      <c r="DC167" s="37"/>
      <c r="DD167" s="223"/>
      <c r="DE167" s="223"/>
      <c r="DF167" s="223"/>
      <c r="DG167" s="223"/>
      <c r="DH167" s="223"/>
      <c r="DJ167" s="254"/>
      <c r="DS167" s="231"/>
    </row>
    <row r="168" spans="6:123" ht="15" customHeight="1">
      <c r="F168" s="36"/>
      <c r="G168" s="6"/>
      <c r="H168" s="252" t="s">
        <v>808</v>
      </c>
      <c r="I168" s="252"/>
      <c r="J168" s="252"/>
      <c r="K168" s="252"/>
      <c r="L168" s="252"/>
      <c r="M168" s="252"/>
      <c r="N168" s="252"/>
      <c r="O168" s="252"/>
      <c r="P168" s="252"/>
      <c r="Q168" s="252"/>
      <c r="R168" s="252"/>
      <c r="S168" s="252"/>
      <c r="T168" s="252"/>
      <c r="U168" s="252" t="s">
        <v>128</v>
      </c>
      <c r="V168" s="252"/>
      <c r="W168" s="252"/>
      <c r="X168" s="252"/>
      <c r="Y168" s="252"/>
      <c r="Z168" s="252"/>
      <c r="AA168" s="252"/>
      <c r="AB168" s="252"/>
      <c r="AC168" s="252"/>
      <c r="AD168" s="252"/>
      <c r="AE168" s="252"/>
      <c r="AF168" s="252"/>
      <c r="AG168" s="252"/>
      <c r="AH168" s="252" t="s">
        <v>838</v>
      </c>
      <c r="AI168" s="252"/>
      <c r="AJ168" s="252"/>
      <c r="AK168" s="252"/>
      <c r="AL168" s="252"/>
      <c r="AM168" s="252"/>
      <c r="AN168" s="252"/>
      <c r="AO168" s="252"/>
      <c r="AP168" s="252"/>
      <c r="AQ168" s="252"/>
      <c r="AR168" s="252"/>
      <c r="AS168" s="252"/>
      <c r="AT168" s="252"/>
      <c r="AU168" s="252" t="s">
        <v>129</v>
      </c>
      <c r="AV168" s="253"/>
      <c r="AW168" s="253"/>
      <c r="AX168" s="253"/>
      <c r="AY168" s="253"/>
      <c r="AZ168" s="253"/>
      <c r="BA168" s="252"/>
      <c r="BB168" s="10"/>
      <c r="BC168" s="10"/>
      <c r="BD168" s="10"/>
      <c r="BE168" s="10"/>
      <c r="BF168" s="11"/>
      <c r="BG168" s="9"/>
      <c r="BJ168" s="63"/>
      <c r="BK168" s="240"/>
      <c r="BL168" s="240"/>
      <c r="BM168" s="289"/>
      <c r="BN168" s="280"/>
      <c r="BO168" s="280" t="b">
        <v>0</v>
      </c>
      <c r="BP168" s="280"/>
      <c r="BQ168" s="280"/>
      <c r="BR168" s="280"/>
      <c r="BS168" s="280"/>
      <c r="BT168" s="280"/>
      <c r="BU168" s="247" t="str">
        <f>IF(BM168=TRUE,H168,"")</f>
        <v/>
      </c>
      <c r="BV168" s="247" t="str">
        <f>IF(BN168=TRUE,H168&amp;"_1mM","")</f>
        <v/>
      </c>
      <c r="BW168" s="247" t="str">
        <f>IF(BO168=TRUE,U168,"")</f>
        <v/>
      </c>
      <c r="BX168" s="247" t="str">
        <f>IF(BP168=TRUE,U168&amp;"_1mM","")</f>
        <v/>
      </c>
      <c r="BY168" s="247" t="str">
        <f>IF(BQ168=TRUE,AH168,"")</f>
        <v/>
      </c>
      <c r="BZ168" s="247" t="str">
        <f>IF(BR168=TRUE,AH168&amp;"_1mM","")</f>
        <v/>
      </c>
      <c r="CA168" s="247" t="str">
        <f>IF(BS168=TRUE,AU168,"")</f>
        <v/>
      </c>
      <c r="CB168" s="279" t="str">
        <f>IF(BT168=TRUE,AU168&amp;"_1mM","")</f>
        <v/>
      </c>
      <c r="CC168" s="240"/>
      <c r="CD168" s="240"/>
      <c r="CF168" s="274" t="s">
        <v>108</v>
      </c>
      <c r="CG168" s="275" t="s">
        <v>108</v>
      </c>
      <c r="CH168" s="247" t="b">
        <f t="shared" si="29"/>
        <v>0</v>
      </c>
      <c r="CI168" s="30"/>
      <c r="CJ168" s="30"/>
      <c r="CK168" s="30"/>
      <c r="CP168" s="222" t="b">
        <f t="shared" si="30"/>
        <v>0</v>
      </c>
      <c r="CQ168" s="222" t="b">
        <f t="shared" si="31"/>
        <v>0</v>
      </c>
      <c r="CY168" s="222" t="b">
        <f>CY134</f>
        <v>0</v>
      </c>
      <c r="DC168" s="37"/>
      <c r="DD168" s="223"/>
      <c r="DE168" s="223"/>
      <c r="DF168" s="223"/>
      <c r="DG168" s="223"/>
      <c r="DH168" s="223"/>
      <c r="DJ168" s="254"/>
      <c r="DS168" s="231"/>
    </row>
    <row r="169" spans="6:123" ht="15" customHeight="1">
      <c r="F169" s="36"/>
      <c r="G169" s="6"/>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3"/>
      <c r="AW169" s="253"/>
      <c r="AX169" s="253"/>
      <c r="AY169" s="253"/>
      <c r="AZ169" s="253"/>
      <c r="BA169" s="252"/>
      <c r="BB169" s="10"/>
      <c r="BC169" s="10"/>
      <c r="BD169" s="10"/>
      <c r="BE169" s="10"/>
      <c r="BF169" s="11"/>
      <c r="BG169" s="9"/>
      <c r="BJ169" s="63"/>
      <c r="BK169" s="240"/>
      <c r="BL169" s="240"/>
      <c r="BM169" s="289"/>
      <c r="BN169" s="280"/>
      <c r="BO169" s="280"/>
      <c r="BP169" s="280"/>
      <c r="BQ169" s="280"/>
      <c r="BR169" s="280"/>
      <c r="BS169" s="280"/>
      <c r="BT169" s="280"/>
      <c r="BU169" s="280"/>
      <c r="BV169" s="280"/>
      <c r="BW169" s="280"/>
      <c r="BX169" s="280"/>
      <c r="BY169" s="280"/>
      <c r="BZ169" s="280"/>
      <c r="CA169" s="280"/>
      <c r="CB169" s="281"/>
      <c r="CC169" s="240"/>
      <c r="CD169" s="240"/>
      <c r="CF169" s="274" t="s">
        <v>125</v>
      </c>
      <c r="CG169" s="275" t="s">
        <v>125</v>
      </c>
      <c r="CH169" s="247" t="b">
        <f t="shared" si="29"/>
        <v>0</v>
      </c>
      <c r="CI169" s="30"/>
      <c r="CJ169" s="30"/>
      <c r="CK169" s="30"/>
      <c r="CP169" s="222" t="b">
        <f t="shared" si="30"/>
        <v>0</v>
      </c>
      <c r="CQ169" s="222" t="b">
        <f t="shared" si="31"/>
        <v>0</v>
      </c>
      <c r="CZ169" s="222" t="b">
        <f>CZ135</f>
        <v>0</v>
      </c>
      <c r="DC169" s="37"/>
      <c r="DD169" s="223"/>
      <c r="DE169" s="223"/>
      <c r="DF169" s="223"/>
      <c r="DG169" s="223"/>
      <c r="DH169" s="223"/>
      <c r="DJ169" s="254"/>
      <c r="DS169" s="231"/>
    </row>
    <row r="170" spans="6:123" ht="15" customHeight="1">
      <c r="F170" s="36"/>
      <c r="G170" s="6"/>
      <c r="H170" s="252" t="s">
        <v>809</v>
      </c>
      <c r="I170" s="252"/>
      <c r="J170" s="252"/>
      <c r="K170" s="252"/>
      <c r="L170" s="252"/>
      <c r="M170" s="252"/>
      <c r="N170" s="256"/>
      <c r="O170" s="252"/>
      <c r="P170" s="252"/>
      <c r="Q170" s="252"/>
      <c r="R170" s="252"/>
      <c r="S170" s="252"/>
      <c r="T170" s="252"/>
      <c r="U170" s="252" t="s">
        <v>824</v>
      </c>
      <c r="V170" s="252"/>
      <c r="W170" s="252"/>
      <c r="X170" s="252"/>
      <c r="Y170" s="252"/>
      <c r="Z170" s="252"/>
      <c r="AA170" s="61"/>
      <c r="AB170" s="252"/>
      <c r="AC170" s="252"/>
      <c r="AD170" s="252"/>
      <c r="AE170" s="252"/>
      <c r="AF170" s="252"/>
      <c r="AG170" s="252"/>
      <c r="AH170" s="252" t="s">
        <v>839</v>
      </c>
      <c r="AI170" s="252"/>
      <c r="AJ170" s="252"/>
      <c r="AK170" s="252"/>
      <c r="AL170" s="252"/>
      <c r="AM170" s="252"/>
      <c r="AN170" s="252"/>
      <c r="AO170" s="252"/>
      <c r="AP170" s="252"/>
      <c r="AQ170" s="252"/>
      <c r="AR170" s="252"/>
      <c r="AS170" s="252"/>
      <c r="AT170" s="252"/>
      <c r="AU170" s="252" t="s">
        <v>855</v>
      </c>
      <c r="AV170" s="252"/>
      <c r="AW170" s="252"/>
      <c r="AX170" s="252"/>
      <c r="AY170" s="252"/>
      <c r="AZ170" s="252"/>
      <c r="BA170" s="252"/>
      <c r="BB170" s="10"/>
      <c r="BC170" s="10"/>
      <c r="BD170" s="10"/>
      <c r="BE170" s="10"/>
      <c r="BF170" s="10"/>
      <c r="BG170" s="9"/>
      <c r="BJ170" s="63"/>
      <c r="BK170" s="257"/>
      <c r="BL170" s="240"/>
      <c r="BM170" s="289"/>
      <c r="BN170" s="280"/>
      <c r="BO170" s="280" t="b">
        <v>0</v>
      </c>
      <c r="BP170" s="280" t="b">
        <v>0</v>
      </c>
      <c r="BQ170" s="280" t="b">
        <v>0</v>
      </c>
      <c r="BR170" s="280"/>
      <c r="BS170" s="280"/>
      <c r="BT170" s="280"/>
      <c r="BU170" s="247" t="str">
        <f>IF(BM170=TRUE,H170,"")</f>
        <v/>
      </c>
      <c r="BV170" s="247" t="str">
        <f>IF(BN170=TRUE,H170&amp;"_1mM","")</f>
        <v/>
      </c>
      <c r="BW170" s="247" t="str">
        <f>IF(BO170=TRUE,U170,"")</f>
        <v/>
      </c>
      <c r="BX170" s="247" t="str">
        <f>IF(BP170=TRUE,U170&amp;"_1mM","")</f>
        <v/>
      </c>
      <c r="BY170" s="247" t="str">
        <f>IF(BQ170=TRUE,AH170,"")</f>
        <v/>
      </c>
      <c r="BZ170" s="247" t="str">
        <f>IF(BR170=TRUE,AH170&amp;"_1mM","")</f>
        <v/>
      </c>
      <c r="CA170" s="247" t="str">
        <f>IF(BS170=TRUE,AU170,"")</f>
        <v/>
      </c>
      <c r="CB170" s="279" t="str">
        <f>IF(BT170=TRUE,AU170&amp;"_1mM","")</f>
        <v/>
      </c>
      <c r="CC170" s="240"/>
      <c r="CD170" s="240"/>
      <c r="CF170" s="274" t="s">
        <v>109</v>
      </c>
      <c r="CG170" s="275" t="s">
        <v>109</v>
      </c>
      <c r="CH170" s="247" t="b">
        <f t="shared" si="29"/>
        <v>0</v>
      </c>
      <c r="CI170" s="30"/>
      <c r="CJ170" s="30"/>
      <c r="CK170" s="30"/>
      <c r="CP170" s="222" t="b">
        <f t="shared" si="30"/>
        <v>0</v>
      </c>
      <c r="CQ170" s="222" t="b">
        <f t="shared" si="31"/>
        <v>0</v>
      </c>
      <c r="CY170" s="222" t="b">
        <f>CY134</f>
        <v>0</v>
      </c>
      <c r="DC170" s="37"/>
      <c r="DD170" s="223"/>
      <c r="DE170" s="223"/>
      <c r="DF170" s="223"/>
      <c r="DG170" s="223"/>
      <c r="DH170" s="223"/>
      <c r="DJ170" s="254"/>
      <c r="DS170" s="231"/>
    </row>
    <row r="171" spans="6:123" ht="15" customHeight="1">
      <c r="F171" s="36"/>
      <c r="G171" s="6"/>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c r="BA171" s="252"/>
      <c r="BB171" s="10"/>
      <c r="BC171" s="10"/>
      <c r="BD171" s="10"/>
      <c r="BE171" s="10"/>
      <c r="BF171" s="10"/>
      <c r="BG171" s="9"/>
      <c r="BJ171" s="63"/>
      <c r="BK171" s="240"/>
      <c r="BL171" s="240"/>
      <c r="BM171" s="289"/>
      <c r="BN171" s="280"/>
      <c r="BO171" s="280"/>
      <c r="BP171" s="280"/>
      <c r="BQ171" s="280"/>
      <c r="BR171" s="280"/>
      <c r="BS171" s="280"/>
      <c r="BT171" s="280"/>
      <c r="BU171" s="280"/>
      <c r="BV171" s="280"/>
      <c r="BW171" s="280"/>
      <c r="BX171" s="280"/>
      <c r="BY171" s="280"/>
      <c r="BZ171" s="280"/>
      <c r="CA171" s="280"/>
      <c r="CB171" s="281"/>
      <c r="CC171" s="240"/>
      <c r="CD171" s="240"/>
      <c r="CF171" s="274" t="s">
        <v>130</v>
      </c>
      <c r="CG171" s="275" t="s">
        <v>130</v>
      </c>
      <c r="CH171" s="247" t="b">
        <f t="shared" si="29"/>
        <v>0</v>
      </c>
      <c r="CI171" s="30"/>
      <c r="CJ171" s="30"/>
      <c r="CK171" s="30"/>
      <c r="CP171" s="222" t="b">
        <f t="shared" si="30"/>
        <v>0</v>
      </c>
      <c r="CQ171" s="222" t="b">
        <f t="shared" si="31"/>
        <v>0</v>
      </c>
      <c r="CZ171" s="222" t="b">
        <f>CZ135</f>
        <v>0</v>
      </c>
      <c r="DC171" s="37"/>
      <c r="DD171" s="223"/>
      <c r="DE171" s="223"/>
      <c r="DF171" s="223"/>
      <c r="DG171" s="223"/>
      <c r="DH171" s="223"/>
      <c r="DJ171" s="254"/>
      <c r="DS171" s="231"/>
    </row>
    <row r="172" spans="6:123" ht="15" customHeight="1">
      <c r="F172" s="36"/>
      <c r="G172" s="6"/>
      <c r="H172" s="252" t="s">
        <v>131</v>
      </c>
      <c r="I172" s="252"/>
      <c r="J172" s="252"/>
      <c r="K172" s="252"/>
      <c r="L172" s="252"/>
      <c r="M172" s="252"/>
      <c r="N172" s="252"/>
      <c r="O172" s="252"/>
      <c r="P172" s="252"/>
      <c r="Q172" s="252"/>
      <c r="R172" s="252"/>
      <c r="S172" s="252"/>
      <c r="T172" s="252"/>
      <c r="U172" s="252" t="s">
        <v>825</v>
      </c>
      <c r="V172" s="252"/>
      <c r="W172" s="252"/>
      <c r="X172" s="252"/>
      <c r="Y172" s="252"/>
      <c r="Z172" s="252"/>
      <c r="AA172" s="61" t="s">
        <v>565</v>
      </c>
      <c r="AB172" s="252"/>
      <c r="AC172" s="252"/>
      <c r="AD172" s="252"/>
      <c r="AE172" s="252"/>
      <c r="AF172" s="252"/>
      <c r="AG172" s="252"/>
      <c r="AH172" s="252" t="s">
        <v>840</v>
      </c>
      <c r="AI172" s="252"/>
      <c r="AJ172" s="252"/>
      <c r="AK172" s="252"/>
      <c r="AL172" s="252"/>
      <c r="AM172" s="252"/>
      <c r="AN172" s="252"/>
      <c r="AO172" s="252"/>
      <c r="AP172" s="252"/>
      <c r="AQ172" s="252"/>
      <c r="AR172" s="252"/>
      <c r="AS172" s="252"/>
      <c r="AT172" s="252"/>
      <c r="AU172" s="252" t="s">
        <v>856</v>
      </c>
      <c r="AV172" s="252"/>
      <c r="AW172" s="252"/>
      <c r="AX172" s="252"/>
      <c r="AY172" s="252"/>
      <c r="AZ172" s="252"/>
      <c r="BA172" s="252"/>
      <c r="BB172" s="10"/>
      <c r="BC172" s="10"/>
      <c r="BD172" s="10"/>
      <c r="BE172" s="10"/>
      <c r="BF172" s="10"/>
      <c r="BG172" s="9"/>
      <c r="BJ172" s="63"/>
      <c r="BK172" s="240"/>
      <c r="BL172" s="240"/>
      <c r="BM172" s="289"/>
      <c r="BN172" s="280"/>
      <c r="BO172" s="282"/>
      <c r="BP172" s="282"/>
      <c r="BQ172" s="280"/>
      <c r="BR172" s="280"/>
      <c r="BS172" s="280"/>
      <c r="BT172" s="280"/>
      <c r="BU172" s="247" t="str">
        <f>IF(BM172=TRUE,H172,"")</f>
        <v/>
      </c>
      <c r="BV172" s="247" t="str">
        <f>IF(BN172=TRUE,H172&amp;"_1mM","")</f>
        <v/>
      </c>
      <c r="BW172" s="282" t="str">
        <f>IF(BO172=TRUE,U172,"")</f>
        <v/>
      </c>
      <c r="BX172" s="282" t="str">
        <f>IF(BP172=TRUE,U172&amp;"_1mM","")</f>
        <v/>
      </c>
      <c r="BY172" s="247" t="str">
        <f>IF(BQ172=TRUE,AH172,"")</f>
        <v/>
      </c>
      <c r="BZ172" s="247" t="str">
        <f>IF(BR172=TRUE,AH172&amp;"_1mM","")</f>
        <v/>
      </c>
      <c r="CA172" s="247" t="str">
        <f>IF(BS172=TRUE,AU172,"")</f>
        <v/>
      </c>
      <c r="CB172" s="279" t="str">
        <f>IF(BT172=TRUE,AU172&amp;"_1mM","")</f>
        <v/>
      </c>
      <c r="CC172" s="240"/>
      <c r="CD172" s="240"/>
      <c r="CF172" s="274" t="s">
        <v>111</v>
      </c>
      <c r="CG172" s="275" t="s">
        <v>111</v>
      </c>
      <c r="CH172" s="247" t="b">
        <f t="shared" si="29"/>
        <v>0</v>
      </c>
      <c r="CI172" s="30"/>
      <c r="CJ172" s="30"/>
      <c r="CK172" s="30"/>
      <c r="CP172" s="222" t="b">
        <f t="shared" si="30"/>
        <v>0</v>
      </c>
      <c r="CQ172" s="222" t="b">
        <f t="shared" si="31"/>
        <v>0</v>
      </c>
      <c r="CY172" s="222" t="b">
        <f>CY134</f>
        <v>0</v>
      </c>
      <c r="DC172" s="37"/>
      <c r="DD172" s="223"/>
      <c r="DE172" s="223"/>
      <c r="DF172" s="223"/>
      <c r="DG172" s="223"/>
      <c r="DH172" s="223"/>
      <c r="DJ172" s="254"/>
      <c r="DS172" s="231"/>
    </row>
    <row r="173" spans="6:123" ht="15" customHeight="1">
      <c r="F173" s="36"/>
      <c r="G173" s="6"/>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c r="AX173" s="252"/>
      <c r="AY173" s="252"/>
      <c r="AZ173" s="252"/>
      <c r="BA173" s="252"/>
      <c r="BB173" s="10"/>
      <c r="BC173" s="10"/>
      <c r="BD173" s="10"/>
      <c r="BE173" s="10"/>
      <c r="BF173" s="10"/>
      <c r="BG173" s="9"/>
      <c r="BJ173" s="63"/>
      <c r="BM173" s="288"/>
      <c r="BN173" s="247"/>
      <c r="BO173" s="247"/>
      <c r="BP173" s="247"/>
      <c r="BQ173" s="247"/>
      <c r="BR173" s="247"/>
      <c r="BS173" s="247"/>
      <c r="BT173" s="247"/>
      <c r="BU173" s="280"/>
      <c r="BV173" s="280"/>
      <c r="BW173" s="280"/>
      <c r="BX173" s="280"/>
      <c r="BY173" s="280"/>
      <c r="BZ173" s="280"/>
      <c r="CA173" s="280"/>
      <c r="CB173" s="281"/>
      <c r="CF173" s="274" t="s">
        <v>132</v>
      </c>
      <c r="CG173" s="275" t="s">
        <v>132</v>
      </c>
      <c r="CH173" s="247" t="b">
        <f t="shared" si="29"/>
        <v>0</v>
      </c>
      <c r="CI173" s="30"/>
      <c r="CJ173" s="30"/>
      <c r="CK173" s="30"/>
      <c r="CP173" s="222" t="b">
        <f t="shared" si="30"/>
        <v>0</v>
      </c>
      <c r="CQ173" s="222" t="b">
        <f t="shared" si="31"/>
        <v>0</v>
      </c>
      <c r="CZ173" s="222" t="b">
        <f>CZ135</f>
        <v>0</v>
      </c>
      <c r="DC173" s="37"/>
      <c r="DD173" s="223"/>
      <c r="DE173" s="223"/>
      <c r="DF173" s="223"/>
      <c r="DG173" s="223"/>
      <c r="DH173" s="223"/>
      <c r="DJ173" s="254"/>
      <c r="DS173" s="231"/>
    </row>
    <row r="174" spans="6:123" ht="15" customHeight="1">
      <c r="F174" s="36"/>
      <c r="G174" s="6"/>
      <c r="H174" s="252" t="s">
        <v>309</v>
      </c>
      <c r="I174" s="252"/>
      <c r="J174" s="252"/>
      <c r="K174" s="252"/>
      <c r="L174" s="252"/>
      <c r="M174" s="252"/>
      <c r="N174" s="252"/>
      <c r="O174" s="252"/>
      <c r="P174" s="252"/>
      <c r="Q174" s="252"/>
      <c r="R174" s="252"/>
      <c r="S174" s="252"/>
      <c r="T174" s="252"/>
      <c r="U174" s="252" t="s">
        <v>133</v>
      </c>
      <c r="V174" s="252"/>
      <c r="W174" s="252"/>
      <c r="X174" s="252"/>
      <c r="Y174" s="252"/>
      <c r="Z174" s="252"/>
      <c r="AA174" s="252"/>
      <c r="AB174" s="252"/>
      <c r="AC174" s="252"/>
      <c r="AD174" s="252"/>
      <c r="AE174" s="252"/>
      <c r="AF174" s="252"/>
      <c r="AG174" s="252"/>
      <c r="AH174" s="252" t="s">
        <v>135</v>
      </c>
      <c r="AI174" s="252"/>
      <c r="AJ174" s="252"/>
      <c r="AK174" s="252"/>
      <c r="AL174" s="252"/>
      <c r="AM174" s="252"/>
      <c r="AN174" s="252"/>
      <c r="AO174" s="252"/>
      <c r="AP174" s="252"/>
      <c r="AQ174" s="252"/>
      <c r="AR174" s="252"/>
      <c r="AS174" s="252"/>
      <c r="AT174" s="252"/>
      <c r="AU174" s="252" t="s">
        <v>136</v>
      </c>
      <c r="AV174" s="253"/>
      <c r="AW174" s="253"/>
      <c r="AX174" s="253"/>
      <c r="AY174" s="253"/>
      <c r="AZ174" s="253"/>
      <c r="BA174" s="252"/>
      <c r="BB174" s="10"/>
      <c r="BC174" s="10"/>
      <c r="BD174" s="10"/>
      <c r="BE174" s="10"/>
      <c r="BF174" s="11"/>
      <c r="BG174" s="9"/>
      <c r="BM174" s="288"/>
      <c r="BN174" s="247"/>
      <c r="BO174" s="247"/>
      <c r="BP174" s="247"/>
      <c r="BQ174" s="247"/>
      <c r="BR174" s="247"/>
      <c r="BS174" s="247"/>
      <c r="BT174" s="247"/>
      <c r="BU174" s="247" t="str">
        <f>IF(BM174=TRUE,H174,"")</f>
        <v/>
      </c>
      <c r="BV174" s="247" t="str">
        <f>IF(BN174=TRUE,H174&amp;"_1mM","")</f>
        <v/>
      </c>
      <c r="BW174" s="247" t="str">
        <f>IF(BO174=TRUE,U174,"")</f>
        <v/>
      </c>
      <c r="BX174" s="247" t="str">
        <f>IF(BP174=TRUE,U174&amp;"_1mM","")</f>
        <v/>
      </c>
      <c r="BY174" s="247" t="str">
        <f>IF(BQ174=TRUE,AH174,"")</f>
        <v/>
      </c>
      <c r="BZ174" s="247" t="str">
        <f>IF(BR174=TRUE,AH174&amp;"_1mM","")</f>
        <v/>
      </c>
      <c r="CA174" s="247" t="str">
        <f>IF(BS174=TRUE,AU174,"")</f>
        <v/>
      </c>
      <c r="CB174" s="279" t="str">
        <f>IF(BT174=TRUE,AU174&amp;"_1mM","")</f>
        <v/>
      </c>
      <c r="CF174" s="274" t="s">
        <v>112</v>
      </c>
      <c r="CG174" s="275" t="s">
        <v>112</v>
      </c>
      <c r="CH174" s="247" t="b">
        <f t="shared" si="29"/>
        <v>0</v>
      </c>
      <c r="CI174" s="30"/>
      <c r="CJ174" s="30"/>
      <c r="CK174" s="30"/>
      <c r="CP174" s="222" t="b">
        <f t="shared" si="30"/>
        <v>0</v>
      </c>
      <c r="CQ174" s="222" t="b">
        <f t="shared" si="31"/>
        <v>0</v>
      </c>
      <c r="CY174" s="222" t="b">
        <f>CY134</f>
        <v>0</v>
      </c>
      <c r="DC174" s="37"/>
      <c r="DD174" s="223"/>
      <c r="DE174" s="223"/>
      <c r="DF174" s="223"/>
      <c r="DG174" s="223"/>
      <c r="DH174" s="223"/>
      <c r="DJ174" s="254"/>
      <c r="DS174" s="231"/>
    </row>
    <row r="175" spans="6:123" ht="15" customHeight="1">
      <c r="F175" s="36"/>
      <c r="G175" s="6"/>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3"/>
      <c r="AW175" s="253"/>
      <c r="AX175" s="253"/>
      <c r="AY175" s="253"/>
      <c r="AZ175" s="253"/>
      <c r="BA175" s="252"/>
      <c r="BB175" s="10"/>
      <c r="BC175" s="10"/>
      <c r="BD175" s="10"/>
      <c r="BE175" s="10"/>
      <c r="BF175" s="11"/>
      <c r="BG175" s="9"/>
      <c r="BM175" s="288"/>
      <c r="BN175" s="247"/>
      <c r="BO175" s="247"/>
      <c r="BP175" s="247"/>
      <c r="BQ175" s="247"/>
      <c r="BR175" s="247"/>
      <c r="BS175" s="247"/>
      <c r="BT175" s="247"/>
      <c r="BU175" s="247"/>
      <c r="BV175" s="247"/>
      <c r="BW175" s="247"/>
      <c r="BX175" s="247"/>
      <c r="BY175" s="247"/>
      <c r="BZ175" s="247"/>
      <c r="CA175" s="247"/>
      <c r="CB175" s="279"/>
      <c r="CF175" s="274" t="s">
        <v>134</v>
      </c>
      <c r="CG175" s="275" t="s">
        <v>134</v>
      </c>
      <c r="CH175" s="247" t="b">
        <f t="shared" si="29"/>
        <v>0</v>
      </c>
      <c r="CI175" s="30"/>
      <c r="CJ175" s="30"/>
      <c r="CK175" s="30"/>
      <c r="CP175" s="222" t="b">
        <f t="shared" si="30"/>
        <v>0</v>
      </c>
      <c r="CQ175" s="222" t="b">
        <f t="shared" si="31"/>
        <v>0</v>
      </c>
      <c r="CZ175" s="222" t="b">
        <f>CZ135</f>
        <v>0</v>
      </c>
      <c r="DC175" s="37"/>
      <c r="DD175" s="223"/>
      <c r="DE175" s="223"/>
      <c r="DF175" s="223"/>
      <c r="DG175" s="223"/>
      <c r="DH175" s="223"/>
      <c r="DJ175" s="254"/>
      <c r="DS175" s="231"/>
    </row>
    <row r="176" spans="6:123" ht="15" customHeight="1">
      <c r="F176" s="36"/>
      <c r="G176" s="6"/>
      <c r="H176" s="252" t="s">
        <v>137</v>
      </c>
      <c r="I176" s="252"/>
      <c r="J176" s="252"/>
      <c r="K176" s="252"/>
      <c r="L176" s="252"/>
      <c r="M176" s="252"/>
      <c r="N176" s="252"/>
      <c r="O176" s="252"/>
      <c r="P176" s="252"/>
      <c r="Q176" s="252"/>
      <c r="R176" s="252"/>
      <c r="S176" s="252"/>
      <c r="T176" s="252"/>
      <c r="U176" s="252" t="s">
        <v>138</v>
      </c>
      <c r="V176" s="252"/>
      <c r="W176" s="252"/>
      <c r="X176" s="252"/>
      <c r="Y176" s="252"/>
      <c r="Z176" s="252"/>
      <c r="AA176" s="252"/>
      <c r="AB176" s="252"/>
      <c r="AC176" s="252"/>
      <c r="AD176" s="252"/>
      <c r="AE176" s="252"/>
      <c r="AF176" s="252"/>
      <c r="AG176" s="252"/>
      <c r="AH176" s="252" t="s">
        <v>841</v>
      </c>
      <c r="AI176" s="252"/>
      <c r="AJ176" s="252"/>
      <c r="AK176" s="252"/>
      <c r="AL176" s="252"/>
      <c r="AM176" s="252"/>
      <c r="AN176" s="252"/>
      <c r="AO176" s="252"/>
      <c r="AP176" s="252"/>
      <c r="AQ176" s="252"/>
      <c r="AR176" s="252"/>
      <c r="AS176" s="252"/>
      <c r="AT176" s="252"/>
      <c r="AU176" s="252" t="s">
        <v>857</v>
      </c>
      <c r="AV176" s="252"/>
      <c r="AW176" s="252"/>
      <c r="AX176" s="252"/>
      <c r="AY176" s="252"/>
      <c r="AZ176" s="252"/>
      <c r="BA176" s="252"/>
      <c r="BB176" s="10"/>
      <c r="BC176" s="10"/>
      <c r="BD176" s="10"/>
      <c r="BE176" s="10"/>
      <c r="BF176" s="10"/>
      <c r="BG176" s="9"/>
      <c r="BM176" s="288"/>
      <c r="BN176" s="247"/>
      <c r="BO176" s="247"/>
      <c r="BP176" s="247"/>
      <c r="BQ176" s="247"/>
      <c r="BR176" s="247"/>
      <c r="BS176" s="247"/>
      <c r="BT176" s="247"/>
      <c r="BU176" s="247" t="str">
        <f>IF(BM176=TRUE,H176,"")</f>
        <v/>
      </c>
      <c r="BV176" s="247" t="str">
        <f>IF(BN176=TRUE,H176&amp;"_1mM","")</f>
        <v/>
      </c>
      <c r="BW176" s="247" t="str">
        <f>IF(BO176=TRUE,U176,"")</f>
        <v/>
      </c>
      <c r="BX176" s="247" t="str">
        <f>IF(BP176=TRUE,U176&amp;"_1mM","")</f>
        <v/>
      </c>
      <c r="BY176" s="247" t="str">
        <f>IF(BQ176=TRUE,AH176,"")</f>
        <v/>
      </c>
      <c r="BZ176" s="247" t="str">
        <f>IF(BR176=TRUE,AH176&amp;"_1mM","")</f>
        <v/>
      </c>
      <c r="CA176" s="247" t="str">
        <f>IF(BS176=TRUE,AU176,"")</f>
        <v/>
      </c>
      <c r="CB176" s="279" t="str">
        <f>IF(BT176=TRUE,AU176&amp;"_1mM","")</f>
        <v/>
      </c>
      <c r="CF176" s="274" t="s">
        <v>139</v>
      </c>
      <c r="CG176" s="275" t="s">
        <v>139</v>
      </c>
      <c r="CH176" s="247" t="b">
        <f t="shared" si="29"/>
        <v>0</v>
      </c>
      <c r="CI176" s="30"/>
      <c r="CJ176" s="30"/>
      <c r="CK176" s="30"/>
      <c r="CP176" s="222" t="b">
        <f t="shared" si="30"/>
        <v>0</v>
      </c>
      <c r="CQ176" s="222" t="b">
        <f t="shared" si="31"/>
        <v>0</v>
      </c>
      <c r="CY176" s="222" t="b">
        <f>CY134</f>
        <v>0</v>
      </c>
      <c r="DC176" s="37"/>
      <c r="DD176" s="223"/>
      <c r="DE176" s="223"/>
      <c r="DF176" s="223"/>
      <c r="DG176" s="223"/>
      <c r="DH176" s="223"/>
      <c r="DJ176" s="254"/>
      <c r="DS176" s="231"/>
    </row>
    <row r="177" spans="6:123" ht="15" customHeight="1">
      <c r="F177" s="36"/>
      <c r="G177" s="6"/>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10"/>
      <c r="BC177" s="10"/>
      <c r="BD177" s="10"/>
      <c r="BE177" s="10"/>
      <c r="BF177" s="10"/>
      <c r="BG177" s="9"/>
      <c r="BM177" s="288"/>
      <c r="BN177" s="247"/>
      <c r="BO177" s="247"/>
      <c r="BP177" s="247"/>
      <c r="BQ177" s="247"/>
      <c r="BR177" s="247"/>
      <c r="BS177" s="247"/>
      <c r="BT177" s="247"/>
      <c r="BU177" s="247"/>
      <c r="BV177" s="247"/>
      <c r="BW177" s="247"/>
      <c r="BX177" s="247"/>
      <c r="BY177" s="247"/>
      <c r="BZ177" s="247"/>
      <c r="CA177" s="247"/>
      <c r="CB177" s="279"/>
      <c r="CF177" s="274" t="s">
        <v>140</v>
      </c>
      <c r="CG177" s="275" t="s">
        <v>140</v>
      </c>
      <c r="CH177" s="247" t="b">
        <f t="shared" si="29"/>
        <v>0</v>
      </c>
      <c r="CI177" s="30"/>
      <c r="CJ177" s="30"/>
      <c r="CK177" s="30"/>
      <c r="CP177" s="222" t="b">
        <f t="shared" si="30"/>
        <v>0</v>
      </c>
      <c r="CQ177" s="222" t="b">
        <f t="shared" si="31"/>
        <v>0</v>
      </c>
      <c r="CZ177" s="222" t="b">
        <f>CZ135</f>
        <v>0</v>
      </c>
      <c r="DC177" s="37"/>
      <c r="DD177" s="223"/>
      <c r="DE177" s="223"/>
      <c r="DF177" s="223"/>
      <c r="DG177" s="223"/>
      <c r="DH177" s="223"/>
      <c r="DJ177" s="254"/>
      <c r="DS177" s="231"/>
    </row>
    <row r="178" spans="6:123" ht="15" customHeight="1">
      <c r="F178" s="36"/>
      <c r="G178" s="6"/>
      <c r="H178" s="252" t="s">
        <v>141</v>
      </c>
      <c r="I178" s="252"/>
      <c r="J178" s="252"/>
      <c r="K178" s="252"/>
      <c r="L178" s="252"/>
      <c r="M178" s="252"/>
      <c r="N178" s="252"/>
      <c r="O178" s="252"/>
      <c r="P178" s="252"/>
      <c r="Q178" s="252"/>
      <c r="R178" s="252"/>
      <c r="S178" s="252"/>
      <c r="T178" s="252"/>
      <c r="U178" s="252" t="s">
        <v>142</v>
      </c>
      <c r="V178" s="252"/>
      <c r="W178" s="252"/>
      <c r="X178" s="252"/>
      <c r="Y178" s="252"/>
      <c r="Z178" s="252"/>
      <c r="AA178" s="252"/>
      <c r="AB178" s="252"/>
      <c r="AC178" s="252"/>
      <c r="AD178" s="252"/>
      <c r="AE178" s="252"/>
      <c r="AF178" s="252"/>
      <c r="AG178" s="252"/>
      <c r="AH178" s="252" t="s">
        <v>143</v>
      </c>
      <c r="AI178" s="252"/>
      <c r="AJ178" s="252"/>
      <c r="AK178" s="252"/>
      <c r="AL178" s="252"/>
      <c r="AM178" s="252"/>
      <c r="AN178" s="252"/>
      <c r="AO178" s="252"/>
      <c r="AP178" s="252"/>
      <c r="AQ178" s="252"/>
      <c r="AR178" s="252"/>
      <c r="AS178" s="252"/>
      <c r="AT178" s="252"/>
      <c r="AU178" s="252" t="s">
        <v>146</v>
      </c>
      <c r="AV178" s="252"/>
      <c r="AW178" s="252"/>
      <c r="AX178" s="252"/>
      <c r="AY178" s="252"/>
      <c r="AZ178" s="252"/>
      <c r="BA178" s="252"/>
      <c r="BB178" s="10"/>
      <c r="BC178" s="10"/>
      <c r="BD178" s="10"/>
      <c r="BE178" s="10"/>
      <c r="BF178" s="10"/>
      <c r="BG178" s="9"/>
      <c r="BM178" s="288"/>
      <c r="BN178" s="247"/>
      <c r="BO178" s="247"/>
      <c r="BP178" s="247"/>
      <c r="BQ178" s="247"/>
      <c r="BR178" s="247"/>
      <c r="BS178" s="247"/>
      <c r="BT178" s="247"/>
      <c r="BU178" s="247" t="str">
        <f>IF(BM178=TRUE,H178,"")</f>
        <v/>
      </c>
      <c r="BV178" s="247" t="str">
        <f>IF(BN178=TRUE,H178&amp;"_1mM","")</f>
        <v/>
      </c>
      <c r="BW178" s="247" t="str">
        <f>IF(BO178=TRUE,U178,"")</f>
        <v/>
      </c>
      <c r="BX178" s="247" t="str">
        <f>IF(BP178=TRUE,U178&amp;"_1mM","")</f>
        <v/>
      </c>
      <c r="BY178" s="247" t="str">
        <f>IF(BQ178=TRUE,AH178,"")</f>
        <v/>
      </c>
      <c r="BZ178" s="247" t="str">
        <f>IF(BR178=TRUE,AH178&amp;"_1mM","")</f>
        <v/>
      </c>
      <c r="CA178" s="247" t="str">
        <f>IF(BS178=TRUE,AU178,"")</f>
        <v/>
      </c>
      <c r="CB178" s="279" t="str">
        <f>IF(BT178=TRUE,AU178&amp;"_1mM","")</f>
        <v/>
      </c>
      <c r="CF178" s="274" t="s">
        <v>144</v>
      </c>
      <c r="CG178" s="275" t="s">
        <v>144</v>
      </c>
      <c r="CH178" s="247" t="b">
        <f t="shared" si="29"/>
        <v>0</v>
      </c>
      <c r="CI178" s="30"/>
      <c r="CJ178" s="30"/>
      <c r="CK178" s="30"/>
      <c r="CP178" s="222" t="b">
        <f t="shared" si="30"/>
        <v>0</v>
      </c>
      <c r="CQ178" s="222" t="b">
        <f t="shared" si="31"/>
        <v>0</v>
      </c>
      <c r="CY178" s="222" t="b">
        <f>CY134</f>
        <v>0</v>
      </c>
      <c r="DC178" s="37"/>
      <c r="DD178" s="223"/>
      <c r="DE178" s="223"/>
      <c r="DF178" s="223"/>
      <c r="DG178" s="223"/>
      <c r="DH178" s="223"/>
      <c r="DJ178" s="254"/>
      <c r="DS178" s="231"/>
    </row>
    <row r="179" spans="6:123" ht="15" customHeight="1">
      <c r="F179" s="36"/>
      <c r="G179" s="6"/>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c r="AO179" s="252"/>
      <c r="AP179" s="252"/>
      <c r="AQ179" s="252"/>
      <c r="AR179" s="252"/>
      <c r="AS179" s="252"/>
      <c r="AT179" s="252"/>
      <c r="AU179" s="252"/>
      <c r="AV179" s="252"/>
      <c r="AW179" s="252"/>
      <c r="AX179" s="252"/>
      <c r="AY179" s="252"/>
      <c r="AZ179" s="252"/>
      <c r="BA179" s="252"/>
      <c r="BB179" s="10"/>
      <c r="BC179" s="10"/>
      <c r="BD179" s="10"/>
      <c r="BE179" s="10"/>
      <c r="BF179" s="10"/>
      <c r="BG179" s="9"/>
      <c r="BM179" s="288"/>
      <c r="BN179" s="247"/>
      <c r="BO179" s="247"/>
      <c r="BP179" s="247"/>
      <c r="BQ179" s="247"/>
      <c r="BR179" s="247"/>
      <c r="BS179" s="247"/>
      <c r="BT179" s="247"/>
      <c r="BU179" s="247"/>
      <c r="BV179" s="247"/>
      <c r="BW179" s="247"/>
      <c r="BX179" s="247"/>
      <c r="BY179" s="247"/>
      <c r="BZ179" s="247"/>
      <c r="CA179" s="247"/>
      <c r="CB179" s="279"/>
      <c r="CF179" s="274" t="s">
        <v>145</v>
      </c>
      <c r="CG179" s="275" t="s">
        <v>145</v>
      </c>
      <c r="CH179" s="247" t="b">
        <f t="shared" si="29"/>
        <v>0</v>
      </c>
      <c r="CI179" s="30"/>
      <c r="CJ179" s="30"/>
      <c r="CK179" s="30"/>
      <c r="CP179" s="222" t="b">
        <f t="shared" si="30"/>
        <v>0</v>
      </c>
      <c r="CQ179" s="222" t="b">
        <f t="shared" si="31"/>
        <v>0</v>
      </c>
      <c r="CZ179" s="222" t="b">
        <f>CZ135</f>
        <v>0</v>
      </c>
      <c r="DC179" s="37"/>
      <c r="DD179" s="223"/>
      <c r="DE179" s="223"/>
      <c r="DF179" s="223"/>
      <c r="DG179" s="223"/>
      <c r="DH179" s="223"/>
      <c r="DJ179" s="254"/>
      <c r="DS179" s="231"/>
    </row>
    <row r="180" spans="6:123" ht="15" customHeight="1">
      <c r="F180" s="36"/>
      <c r="G180" s="6"/>
      <c r="H180" s="252" t="s">
        <v>363</v>
      </c>
      <c r="I180" s="252"/>
      <c r="J180" s="252"/>
      <c r="K180" s="252"/>
      <c r="L180" s="252"/>
      <c r="M180" s="252"/>
      <c r="N180" s="252"/>
      <c r="O180" s="252"/>
      <c r="P180" s="252"/>
      <c r="Q180" s="252"/>
      <c r="R180" s="252"/>
      <c r="S180" s="252"/>
      <c r="T180" s="252"/>
      <c r="U180" s="252" t="s">
        <v>369</v>
      </c>
      <c r="V180" s="252"/>
      <c r="W180" s="252"/>
      <c r="X180" s="252"/>
      <c r="Y180" s="252"/>
      <c r="Z180" s="252"/>
      <c r="AA180" s="252"/>
      <c r="AB180" s="252"/>
      <c r="AC180" s="252"/>
      <c r="AD180" s="252"/>
      <c r="AE180" s="252"/>
      <c r="AF180" s="252"/>
      <c r="AG180" s="252"/>
      <c r="AH180" s="252" t="s">
        <v>147</v>
      </c>
      <c r="AI180" s="252"/>
      <c r="AJ180" s="252"/>
      <c r="AK180" s="252"/>
      <c r="AL180" s="252"/>
      <c r="AM180" s="252"/>
      <c r="AN180" s="252"/>
      <c r="AO180" s="252"/>
      <c r="AP180" s="252"/>
      <c r="AQ180" s="252"/>
      <c r="AR180" s="252"/>
      <c r="AS180" s="252"/>
      <c r="AT180" s="252"/>
      <c r="AU180" s="252" t="s">
        <v>149</v>
      </c>
      <c r="AV180" s="252"/>
      <c r="AW180" s="252"/>
      <c r="AX180" s="252"/>
      <c r="AY180" s="252"/>
      <c r="AZ180" s="252"/>
      <c r="BA180" s="252"/>
      <c r="BB180" s="10"/>
      <c r="BC180" s="10"/>
      <c r="BD180" s="10"/>
      <c r="BE180" s="10"/>
      <c r="BF180" s="10"/>
      <c r="BG180" s="9"/>
      <c r="BM180" s="288"/>
      <c r="BN180" s="247"/>
      <c r="BO180" s="247"/>
      <c r="BP180" s="247"/>
      <c r="BQ180" s="247"/>
      <c r="BR180" s="247"/>
      <c r="BS180" s="247"/>
      <c r="BT180" s="247"/>
      <c r="BU180" s="247" t="str">
        <f>IF(BM180=TRUE,H180,"")</f>
        <v/>
      </c>
      <c r="BV180" s="247" t="str">
        <f>IF(BN180=TRUE,H180&amp;"_1mM","")</f>
        <v/>
      </c>
      <c r="BW180" s="247" t="str">
        <f>IF(BO180=TRUE,U180,"")</f>
        <v/>
      </c>
      <c r="BX180" s="247" t="str">
        <f>IF(BP180=TRUE,U180&amp;"_1mM","")</f>
        <v/>
      </c>
      <c r="BY180" s="247" t="str">
        <f>IF(BQ180=TRUE,AH180,"")</f>
        <v/>
      </c>
      <c r="BZ180" s="247" t="str">
        <f>IF(BR180=TRUE,AH180&amp;"_1mM","")</f>
        <v/>
      </c>
      <c r="CA180" s="247" t="str">
        <f>IF(BS180=TRUE,AU180,"")</f>
        <v/>
      </c>
      <c r="CB180" s="279" t="str">
        <f>IF(BT180=TRUE,AU180&amp;"_1mM","")</f>
        <v/>
      </c>
      <c r="CF180" s="274" t="s">
        <v>806</v>
      </c>
      <c r="CG180" s="275" t="s">
        <v>747</v>
      </c>
      <c r="CH180" s="247" t="b">
        <f t="shared" si="29"/>
        <v>0</v>
      </c>
      <c r="CI180" s="30"/>
      <c r="CJ180" s="30"/>
      <c r="CK180" s="30"/>
      <c r="CP180" s="222" t="b">
        <f t="shared" si="30"/>
        <v>0</v>
      </c>
      <c r="CQ180" s="222" t="b">
        <f t="shared" si="31"/>
        <v>0</v>
      </c>
      <c r="CY180" s="222" t="b">
        <f>CY134</f>
        <v>0</v>
      </c>
      <c r="DC180" s="37"/>
      <c r="DD180" s="223"/>
      <c r="DE180" s="223"/>
      <c r="DF180" s="223"/>
      <c r="DG180" s="223"/>
      <c r="DH180" s="223"/>
      <c r="DJ180" s="254"/>
      <c r="DS180" s="231"/>
    </row>
    <row r="181" spans="6:123" ht="15" customHeight="1">
      <c r="F181" s="36"/>
      <c r="G181" s="6"/>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c r="AX181" s="252"/>
      <c r="AY181" s="252"/>
      <c r="AZ181" s="252"/>
      <c r="BA181" s="252"/>
      <c r="BB181" s="10"/>
      <c r="BC181" s="10"/>
      <c r="BD181" s="10"/>
      <c r="BE181" s="10"/>
      <c r="BF181" s="10"/>
      <c r="BG181" s="9"/>
      <c r="BM181" s="288"/>
      <c r="BN181" s="247"/>
      <c r="BO181" s="247"/>
      <c r="BP181" s="247"/>
      <c r="BQ181" s="247"/>
      <c r="BR181" s="247"/>
      <c r="BS181" s="247"/>
      <c r="BT181" s="247"/>
      <c r="BU181" s="247"/>
      <c r="BV181" s="247"/>
      <c r="BW181" s="247"/>
      <c r="BX181" s="247"/>
      <c r="BY181" s="247"/>
      <c r="BZ181" s="247"/>
      <c r="CA181" s="247"/>
      <c r="CB181" s="279"/>
      <c r="CF181" s="274" t="s">
        <v>873</v>
      </c>
      <c r="CG181" s="275" t="s">
        <v>748</v>
      </c>
      <c r="CH181" s="247" t="b">
        <f t="shared" si="29"/>
        <v>0</v>
      </c>
      <c r="CI181" s="30"/>
      <c r="CJ181" s="30"/>
      <c r="CK181" s="30"/>
      <c r="CP181" s="222" t="b">
        <f t="shared" si="30"/>
        <v>0</v>
      </c>
      <c r="CQ181" s="222" t="b">
        <f t="shared" si="31"/>
        <v>0</v>
      </c>
      <c r="CZ181" s="222" t="b">
        <f>CZ135</f>
        <v>0</v>
      </c>
      <c r="DC181" s="37"/>
      <c r="DD181" s="223"/>
      <c r="DE181" s="223"/>
      <c r="DF181" s="223"/>
      <c r="DG181" s="223"/>
      <c r="DH181" s="223"/>
      <c r="DJ181" s="254"/>
      <c r="DS181" s="231"/>
    </row>
    <row r="182" spans="6:123" ht="15" customHeight="1">
      <c r="F182" s="36"/>
      <c r="G182" s="6"/>
      <c r="H182" s="252" t="s">
        <v>150</v>
      </c>
      <c r="I182" s="252"/>
      <c r="J182" s="252"/>
      <c r="K182" s="252"/>
      <c r="L182" s="252"/>
      <c r="M182" s="252"/>
      <c r="N182" s="252"/>
      <c r="O182" s="252"/>
      <c r="P182" s="252"/>
      <c r="Q182" s="252"/>
      <c r="R182" s="252"/>
      <c r="S182" s="252"/>
      <c r="T182" s="252"/>
      <c r="U182" s="252" t="s">
        <v>151</v>
      </c>
      <c r="V182" s="252"/>
      <c r="W182" s="252"/>
      <c r="X182" s="252"/>
      <c r="Y182" s="252"/>
      <c r="Z182" s="252"/>
      <c r="AA182" s="252"/>
      <c r="AB182" s="252"/>
      <c r="AC182" s="252"/>
      <c r="AD182" s="252"/>
      <c r="AE182" s="252"/>
      <c r="AF182" s="252"/>
      <c r="AG182" s="252"/>
      <c r="AH182" s="252" t="s">
        <v>152</v>
      </c>
      <c r="AI182" s="252"/>
      <c r="AJ182" s="252"/>
      <c r="AK182" s="252"/>
      <c r="AL182" s="252"/>
      <c r="AM182" s="252"/>
      <c r="AN182" s="252"/>
      <c r="AO182" s="252"/>
      <c r="AP182" s="252"/>
      <c r="AQ182" s="252"/>
      <c r="AR182" s="252"/>
      <c r="AS182" s="252"/>
      <c r="AT182" s="252"/>
      <c r="AU182" s="252" t="s">
        <v>154</v>
      </c>
      <c r="AV182" s="252"/>
      <c r="AW182" s="252"/>
      <c r="AX182" s="252"/>
      <c r="AY182" s="252"/>
      <c r="AZ182" s="252"/>
      <c r="BA182" s="252"/>
      <c r="BB182" s="10"/>
      <c r="BC182" s="10"/>
      <c r="BD182" s="10"/>
      <c r="BE182" s="10"/>
      <c r="BF182" s="10"/>
      <c r="BG182" s="9"/>
      <c r="BM182" s="288"/>
      <c r="BN182" s="247"/>
      <c r="BO182" s="247"/>
      <c r="BP182" s="247"/>
      <c r="BQ182" s="247"/>
      <c r="BR182" s="247"/>
      <c r="BS182" s="247"/>
      <c r="BT182" s="247"/>
      <c r="BU182" s="247" t="str">
        <f>IF(BM182=TRUE,H182,"")</f>
        <v/>
      </c>
      <c r="BV182" s="247" t="str">
        <f>IF(BN182=TRUE,H182&amp;"_1mM","")</f>
        <v/>
      </c>
      <c r="BW182" s="247" t="str">
        <f>IF(BO182=TRUE,U182,"")</f>
        <v/>
      </c>
      <c r="BX182" s="247" t="str">
        <f>IF(BP182=TRUE,U182&amp;"_1mM","")</f>
        <v/>
      </c>
      <c r="BY182" s="247" t="str">
        <f>IF(BQ182=TRUE,AH182,"")</f>
        <v/>
      </c>
      <c r="BZ182" s="247" t="str">
        <f>IF(BR182=TRUE,AH182&amp;"_1mM","")</f>
        <v/>
      </c>
      <c r="CA182" s="247" t="str">
        <f>IF(BS182=TRUE,AU182,"")</f>
        <v/>
      </c>
      <c r="CB182" s="279" t="str">
        <f>IF(BT182=TRUE,AU182&amp;"_1mM","")</f>
        <v/>
      </c>
      <c r="CF182" s="276" t="s">
        <v>114</v>
      </c>
      <c r="CG182" s="275" t="s">
        <v>114</v>
      </c>
      <c r="CH182" s="247" t="b">
        <f t="shared" si="29"/>
        <v>0</v>
      </c>
      <c r="CI182" s="30"/>
      <c r="CJ182" s="30"/>
      <c r="CK182" s="30"/>
      <c r="CP182" s="222" t="b">
        <f t="shared" si="30"/>
        <v>0</v>
      </c>
      <c r="CQ182" s="222" t="b">
        <f t="shared" si="31"/>
        <v>0</v>
      </c>
      <c r="CR182" s="222" t="b">
        <f>CR127</f>
        <v>0</v>
      </c>
      <c r="CY182" s="222" t="b">
        <f>CY134</f>
        <v>0</v>
      </c>
      <c r="DC182" s="37"/>
      <c r="DD182" s="223"/>
      <c r="DE182" s="223"/>
      <c r="DF182" s="223"/>
      <c r="DG182" s="223"/>
      <c r="DH182" s="223"/>
      <c r="DJ182" s="254"/>
      <c r="DS182" s="231"/>
    </row>
    <row r="183" spans="6:123" ht="15" customHeight="1">
      <c r="F183" s="36"/>
      <c r="G183" s="6"/>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10"/>
      <c r="BC183" s="10"/>
      <c r="BD183" s="10"/>
      <c r="BE183" s="10"/>
      <c r="BF183" s="10"/>
      <c r="BG183" s="9"/>
      <c r="BM183" s="288"/>
      <c r="BN183" s="247"/>
      <c r="BO183" s="247"/>
      <c r="BP183" s="247"/>
      <c r="BQ183" s="247"/>
      <c r="BR183" s="247"/>
      <c r="BS183" s="247"/>
      <c r="BT183" s="247"/>
      <c r="BU183" s="247"/>
      <c r="BV183" s="247"/>
      <c r="BW183" s="247"/>
      <c r="BX183" s="247"/>
      <c r="BY183" s="247"/>
      <c r="BZ183" s="247"/>
      <c r="CA183" s="247"/>
      <c r="CB183" s="279"/>
      <c r="CF183" s="276" t="s">
        <v>148</v>
      </c>
      <c r="CG183" s="275" t="s">
        <v>148</v>
      </c>
      <c r="CH183" s="247" t="b">
        <f t="shared" si="29"/>
        <v>0</v>
      </c>
      <c r="CI183" s="30"/>
      <c r="CJ183" s="30"/>
      <c r="CK183" s="30"/>
      <c r="CP183" s="222" t="b">
        <f t="shared" si="30"/>
        <v>0</v>
      </c>
      <c r="CQ183" s="222" t="b">
        <f t="shared" si="31"/>
        <v>0</v>
      </c>
      <c r="CZ183" s="222" t="b">
        <f>CZ135</f>
        <v>0</v>
      </c>
      <c r="DC183" s="37"/>
      <c r="DD183" s="223"/>
      <c r="DE183" s="223"/>
      <c r="DF183" s="223"/>
      <c r="DG183" s="223"/>
      <c r="DH183" s="223"/>
      <c r="DJ183" s="254"/>
      <c r="DS183" s="231"/>
    </row>
    <row r="184" spans="6:123" ht="15" customHeight="1">
      <c r="F184" s="36"/>
      <c r="G184" s="6"/>
      <c r="H184" s="252" t="s">
        <v>810</v>
      </c>
      <c r="I184" s="252"/>
      <c r="J184" s="252"/>
      <c r="K184" s="252"/>
      <c r="L184" s="252"/>
      <c r="M184" s="252"/>
      <c r="N184" s="252"/>
      <c r="O184" s="252"/>
      <c r="P184" s="252"/>
      <c r="Q184" s="252"/>
      <c r="R184" s="252"/>
      <c r="S184" s="252"/>
      <c r="T184" s="252"/>
      <c r="U184" s="252" t="s">
        <v>826</v>
      </c>
      <c r="V184" s="252"/>
      <c r="W184" s="252"/>
      <c r="X184" s="252"/>
      <c r="Y184" s="252"/>
      <c r="Z184" s="252"/>
      <c r="AA184" s="252"/>
      <c r="AB184" s="252"/>
      <c r="AC184" s="252"/>
      <c r="AD184" s="252"/>
      <c r="AE184" s="252"/>
      <c r="AF184" s="252"/>
      <c r="AG184" s="252"/>
      <c r="AH184" s="252" t="s">
        <v>842</v>
      </c>
      <c r="AI184" s="252"/>
      <c r="AJ184" s="252"/>
      <c r="AK184" s="252"/>
      <c r="AL184" s="252"/>
      <c r="AM184" s="252"/>
      <c r="AN184" s="252"/>
      <c r="AO184" s="252"/>
      <c r="AP184" s="252"/>
      <c r="AQ184" s="252"/>
      <c r="AR184" s="252"/>
      <c r="AS184" s="252"/>
      <c r="AT184" s="252"/>
      <c r="AU184" s="252" t="s">
        <v>858</v>
      </c>
      <c r="AV184" s="253"/>
      <c r="AW184" s="253"/>
      <c r="AX184" s="253"/>
      <c r="AY184" s="253"/>
      <c r="AZ184" s="253"/>
      <c r="BA184" s="252"/>
      <c r="BB184" s="10"/>
      <c r="BC184" s="10"/>
      <c r="BD184" s="10"/>
      <c r="BE184" s="10"/>
      <c r="BF184" s="11"/>
      <c r="BG184" s="9"/>
      <c r="BM184" s="288"/>
      <c r="BN184" s="247"/>
      <c r="BO184" s="247"/>
      <c r="BP184" s="247"/>
      <c r="BQ184" s="247"/>
      <c r="BR184" s="247"/>
      <c r="BS184" s="247"/>
      <c r="BT184" s="247"/>
      <c r="BU184" s="247" t="str">
        <f>IF(BM184=TRUE,H184,"")</f>
        <v/>
      </c>
      <c r="BV184" s="247" t="str">
        <f>IF(BN184=TRUE,H184&amp;"_1mM","")</f>
        <v/>
      </c>
      <c r="BW184" s="247" t="str">
        <f>IF(BO184=TRUE,U184,"")</f>
        <v/>
      </c>
      <c r="BX184" s="247" t="str">
        <f>IF(BP184=TRUE,U184&amp;"_1mM","")</f>
        <v/>
      </c>
      <c r="BY184" s="247" t="str">
        <f>IF(BQ184=TRUE,AH184,"")</f>
        <v/>
      </c>
      <c r="BZ184" s="247" t="str">
        <f>IF(BR184=TRUE,AH184&amp;"_1mM","")</f>
        <v/>
      </c>
      <c r="CA184" s="247" t="str">
        <f>IF(BS184=TRUE,AU184,"")</f>
        <v/>
      </c>
      <c r="CB184" s="279" t="str">
        <f>IF(BT184=TRUE,AU184&amp;"_1mM","")</f>
        <v/>
      </c>
      <c r="CF184" s="274" t="s">
        <v>115</v>
      </c>
      <c r="CG184" s="275" t="s">
        <v>115</v>
      </c>
      <c r="CH184" s="247" t="b">
        <f t="shared" si="29"/>
        <v>0</v>
      </c>
      <c r="CI184" s="30"/>
      <c r="CJ184" s="30"/>
      <c r="CK184" s="30"/>
      <c r="CP184" s="222" t="b">
        <f t="shared" si="30"/>
        <v>0</v>
      </c>
      <c r="CQ184" s="222" t="b">
        <f t="shared" si="31"/>
        <v>0</v>
      </c>
      <c r="CY184" s="222" t="b">
        <f>CY134</f>
        <v>0</v>
      </c>
      <c r="DC184" s="37"/>
      <c r="DD184" s="223"/>
      <c r="DE184" s="223"/>
      <c r="DF184" s="223"/>
      <c r="DG184" s="223"/>
      <c r="DH184" s="223"/>
      <c r="DJ184" s="254"/>
      <c r="DS184" s="231"/>
    </row>
    <row r="185" spans="6:123" ht="15" customHeight="1">
      <c r="F185" s="36"/>
      <c r="G185" s="6"/>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3"/>
      <c r="AW185" s="253"/>
      <c r="AX185" s="253"/>
      <c r="AY185" s="253"/>
      <c r="AZ185" s="253"/>
      <c r="BA185" s="252"/>
      <c r="BB185" s="10"/>
      <c r="BC185" s="10"/>
      <c r="BD185" s="10"/>
      <c r="BE185" s="10"/>
      <c r="BF185" s="11"/>
      <c r="BG185" s="9"/>
      <c r="BM185" s="288"/>
      <c r="BN185" s="247"/>
      <c r="BO185" s="247"/>
      <c r="BP185" s="247"/>
      <c r="BQ185" s="247"/>
      <c r="BR185" s="247"/>
      <c r="BS185" s="247"/>
      <c r="BT185" s="247"/>
      <c r="BU185" s="247"/>
      <c r="BV185" s="247"/>
      <c r="BW185" s="247"/>
      <c r="BX185" s="247"/>
      <c r="BY185" s="247"/>
      <c r="BZ185" s="247"/>
      <c r="CA185" s="247"/>
      <c r="CB185" s="279"/>
      <c r="CF185" s="274" t="s">
        <v>153</v>
      </c>
      <c r="CG185" s="275" t="s">
        <v>153</v>
      </c>
      <c r="CH185" s="247" t="b">
        <f t="shared" si="29"/>
        <v>0</v>
      </c>
      <c r="CI185" s="30"/>
      <c r="CJ185" s="30"/>
      <c r="CK185" s="30"/>
      <c r="CP185" s="222" t="b">
        <f t="shared" si="30"/>
        <v>0</v>
      </c>
      <c r="CQ185" s="222" t="b">
        <f t="shared" si="31"/>
        <v>0</v>
      </c>
      <c r="CZ185" s="222" t="b">
        <f>CZ135</f>
        <v>0</v>
      </c>
      <c r="DC185" s="37"/>
      <c r="DD185" s="223"/>
      <c r="DE185" s="223"/>
      <c r="DF185" s="223"/>
      <c r="DG185" s="223"/>
      <c r="DH185" s="223"/>
      <c r="DJ185" s="254"/>
      <c r="DS185" s="231"/>
    </row>
    <row r="186" spans="6:123" ht="15" customHeight="1">
      <c r="F186" s="36"/>
      <c r="G186" s="6"/>
      <c r="H186" s="252" t="s">
        <v>811</v>
      </c>
      <c r="I186" s="252"/>
      <c r="J186" s="252"/>
      <c r="K186" s="252"/>
      <c r="L186" s="252"/>
      <c r="M186" s="252"/>
      <c r="N186" s="252"/>
      <c r="O186" s="252"/>
      <c r="P186" s="252"/>
      <c r="Q186" s="252"/>
      <c r="R186" s="252"/>
      <c r="S186" s="252"/>
      <c r="T186" s="252"/>
      <c r="U186" s="252" t="s">
        <v>827</v>
      </c>
      <c r="V186" s="252"/>
      <c r="W186" s="252"/>
      <c r="X186" s="252"/>
      <c r="Y186" s="252"/>
      <c r="Z186" s="252"/>
      <c r="AA186" s="252"/>
      <c r="AB186" s="252"/>
      <c r="AC186" s="252"/>
      <c r="AD186" s="252"/>
      <c r="AE186" s="252"/>
      <c r="AF186" s="252"/>
      <c r="AG186" s="252"/>
      <c r="AH186" s="252" t="s">
        <v>426</v>
      </c>
      <c r="AI186" s="252"/>
      <c r="AJ186" s="252"/>
      <c r="AK186" s="252"/>
      <c r="AL186" s="252"/>
      <c r="AM186" s="252"/>
      <c r="AN186" s="252"/>
      <c r="AO186" s="252"/>
      <c r="AP186" s="252"/>
      <c r="AQ186" s="252"/>
      <c r="AR186" s="252"/>
      <c r="AS186" s="252"/>
      <c r="AT186" s="252"/>
      <c r="AU186" s="252" t="s">
        <v>428</v>
      </c>
      <c r="AV186" s="252"/>
      <c r="AW186" s="252"/>
      <c r="AX186" s="252"/>
      <c r="AY186" s="252"/>
      <c r="AZ186" s="252"/>
      <c r="BA186" s="252"/>
      <c r="BB186" s="10"/>
      <c r="BC186" s="10"/>
      <c r="BD186" s="10"/>
      <c r="BE186" s="10"/>
      <c r="BF186" s="10"/>
      <c r="BG186" s="9"/>
      <c r="BM186" s="288"/>
      <c r="BN186" s="247"/>
      <c r="BO186" s="247"/>
      <c r="BP186" s="247"/>
      <c r="BQ186" s="247"/>
      <c r="BR186" s="247"/>
      <c r="BS186" s="247"/>
      <c r="BT186" s="247"/>
      <c r="BU186" s="247" t="str">
        <f>IF(BM186=TRUE,H186,"")</f>
        <v/>
      </c>
      <c r="BV186" s="247" t="str">
        <f>IF(BN186=TRUE,H186&amp;"_1mM","")</f>
        <v/>
      </c>
      <c r="BW186" s="247" t="str">
        <f>IF(BO186=TRUE,U186,"")</f>
        <v/>
      </c>
      <c r="BX186" s="247" t="str">
        <f>IF(BP186=TRUE,U186&amp;"_1mM","")</f>
        <v/>
      </c>
      <c r="BY186" s="247" t="str">
        <f>IF(BQ186=TRUE,AH186,"")</f>
        <v/>
      </c>
      <c r="BZ186" s="247" t="str">
        <f>IF(BR186=TRUE,AH186&amp;"_1mM","")</f>
        <v/>
      </c>
      <c r="CA186" s="247" t="str">
        <f>IF(BS186=TRUE,AU186,"")</f>
        <v/>
      </c>
      <c r="CB186" s="279" t="str">
        <f>IF(BT186=TRUE,AU186&amp;"_1mM","")</f>
        <v/>
      </c>
      <c r="CF186" s="274" t="s">
        <v>116</v>
      </c>
      <c r="CG186" s="275" t="s">
        <v>116</v>
      </c>
      <c r="CH186" s="247" t="b">
        <f t="shared" si="29"/>
        <v>0</v>
      </c>
      <c r="CI186" s="30"/>
      <c r="CJ186" s="30"/>
      <c r="CK186" s="30"/>
      <c r="CP186" s="222" t="b">
        <f t="shared" si="30"/>
        <v>0</v>
      </c>
      <c r="CQ186" s="222" t="b">
        <f t="shared" si="31"/>
        <v>0</v>
      </c>
      <c r="CY186" s="222" t="b">
        <f>CY134</f>
        <v>0</v>
      </c>
      <c r="DC186" s="37"/>
      <c r="DD186" s="223"/>
      <c r="DE186" s="223"/>
      <c r="DF186" s="223"/>
      <c r="DG186" s="223"/>
      <c r="DH186" s="223"/>
      <c r="DJ186" s="254"/>
      <c r="DS186" s="231"/>
    </row>
    <row r="187" spans="6:123" ht="15" customHeight="1">
      <c r="F187" s="36"/>
      <c r="G187" s="6"/>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c r="BA187" s="252"/>
      <c r="BB187" s="10"/>
      <c r="BC187" s="10"/>
      <c r="BD187" s="10"/>
      <c r="BE187" s="10"/>
      <c r="BF187" s="10"/>
      <c r="BG187" s="9"/>
      <c r="BM187" s="288"/>
      <c r="BN187" s="247"/>
      <c r="BO187" s="247"/>
      <c r="BP187" s="247"/>
      <c r="BQ187" s="247"/>
      <c r="BR187" s="247"/>
      <c r="BS187" s="247"/>
      <c r="BT187" s="247"/>
      <c r="BU187" s="247"/>
      <c r="BV187" s="247"/>
      <c r="BW187" s="247"/>
      <c r="BX187" s="247"/>
      <c r="BY187" s="247"/>
      <c r="BZ187" s="247"/>
      <c r="CA187" s="247"/>
      <c r="CB187" s="279"/>
      <c r="CF187" s="274" t="s">
        <v>155</v>
      </c>
      <c r="CG187" s="275" t="s">
        <v>155</v>
      </c>
      <c r="CH187" s="247" t="b">
        <f t="shared" si="29"/>
        <v>0</v>
      </c>
      <c r="CI187" s="30"/>
      <c r="CJ187" s="30"/>
      <c r="CK187" s="30"/>
      <c r="CP187" s="222" t="b">
        <f t="shared" si="30"/>
        <v>0</v>
      </c>
      <c r="CQ187" s="222" t="b">
        <f t="shared" si="31"/>
        <v>0</v>
      </c>
      <c r="CZ187" s="222" t="b">
        <f>CZ135</f>
        <v>0</v>
      </c>
      <c r="DC187" s="37"/>
      <c r="DD187" s="223"/>
      <c r="DE187" s="223"/>
      <c r="DF187" s="223"/>
      <c r="DG187" s="223"/>
      <c r="DH187" s="223"/>
      <c r="DJ187" s="254"/>
      <c r="DS187" s="231"/>
    </row>
    <row r="188" spans="6:123" ht="15" customHeight="1">
      <c r="F188" s="36"/>
      <c r="G188" s="6"/>
      <c r="H188" s="252" t="s">
        <v>156</v>
      </c>
      <c r="I188" s="252"/>
      <c r="J188" s="252"/>
      <c r="K188" s="252"/>
      <c r="L188" s="252"/>
      <c r="M188" s="252"/>
      <c r="N188" s="252"/>
      <c r="O188" s="252"/>
      <c r="P188" s="252"/>
      <c r="Q188" s="252"/>
      <c r="R188" s="252"/>
      <c r="S188" s="252"/>
      <c r="T188" s="252"/>
      <c r="U188" s="252" t="s">
        <v>158</v>
      </c>
      <c r="V188" s="252"/>
      <c r="W188" s="252"/>
      <c r="X188" s="252"/>
      <c r="Y188" s="252"/>
      <c r="Z188" s="252"/>
      <c r="AA188" s="252"/>
      <c r="AB188" s="252"/>
      <c r="AC188" s="252"/>
      <c r="AD188" s="252"/>
      <c r="AE188" s="252"/>
      <c r="AF188" s="252"/>
      <c r="AG188" s="252"/>
      <c r="AH188" s="252" t="s">
        <v>159</v>
      </c>
      <c r="AI188" s="252"/>
      <c r="AJ188" s="252"/>
      <c r="AK188" s="252"/>
      <c r="AL188" s="252"/>
      <c r="AM188" s="252"/>
      <c r="AN188" s="252"/>
      <c r="AO188" s="252"/>
      <c r="AP188" s="252"/>
      <c r="AQ188" s="252"/>
      <c r="AR188" s="252"/>
      <c r="AS188" s="252"/>
      <c r="AT188" s="252"/>
      <c r="AU188" s="252" t="s">
        <v>160</v>
      </c>
      <c r="AV188" s="252"/>
      <c r="AW188" s="252"/>
      <c r="AX188" s="252"/>
      <c r="AY188" s="252"/>
      <c r="AZ188" s="252"/>
      <c r="BA188" s="252"/>
      <c r="BB188" s="10"/>
      <c r="BC188" s="10"/>
      <c r="BD188" s="10"/>
      <c r="BE188" s="10"/>
      <c r="BF188" s="10"/>
      <c r="BG188" s="9"/>
      <c r="BM188" s="288"/>
      <c r="BN188" s="247"/>
      <c r="BO188" s="247"/>
      <c r="BP188" s="247"/>
      <c r="BQ188" s="247"/>
      <c r="BR188" s="247"/>
      <c r="BS188" s="247"/>
      <c r="BT188" s="247"/>
      <c r="BU188" s="247" t="str">
        <f>IF(BM188=TRUE,H188,"")</f>
        <v/>
      </c>
      <c r="BV188" s="247" t="str">
        <f>IF(BN188=TRUE,H188&amp;"_1mM","")</f>
        <v/>
      </c>
      <c r="BW188" s="247" t="str">
        <f>IF(BO188=TRUE,U188,"")</f>
        <v/>
      </c>
      <c r="BX188" s="247" t="str">
        <f>IF(BP188=TRUE,U188&amp;"_1mM","")</f>
        <v/>
      </c>
      <c r="BY188" s="247" t="str">
        <f>IF(BQ188=TRUE,AH188,"")</f>
        <v/>
      </c>
      <c r="BZ188" s="247" t="str">
        <f>IF(BR188=TRUE,AH188&amp;"_1mM","")</f>
        <v/>
      </c>
      <c r="CA188" s="247" t="str">
        <f>IF(BS188=TRUE,AU188,"")</f>
        <v/>
      </c>
      <c r="CB188" s="279" t="str">
        <f>IF(BT188=TRUE,AU188&amp;"_1mM","")</f>
        <v/>
      </c>
      <c r="CF188" s="274" t="s">
        <v>117</v>
      </c>
      <c r="CG188" s="275" t="s">
        <v>117</v>
      </c>
      <c r="CH188" s="247" t="b">
        <f t="shared" si="29"/>
        <v>0</v>
      </c>
      <c r="CI188" s="30"/>
      <c r="CJ188" s="30"/>
      <c r="CK188" s="30"/>
      <c r="CP188" s="222" t="b">
        <f t="shared" si="30"/>
        <v>0</v>
      </c>
      <c r="CQ188" s="222" t="b">
        <f t="shared" si="31"/>
        <v>0</v>
      </c>
      <c r="CR188" s="222" t="b">
        <f>CR127</f>
        <v>0</v>
      </c>
      <c r="CY188" s="222" t="b">
        <f>CY134</f>
        <v>0</v>
      </c>
      <c r="DC188" s="37"/>
      <c r="DD188" s="223"/>
      <c r="DE188" s="223"/>
      <c r="DF188" s="223"/>
      <c r="DG188" s="223"/>
      <c r="DH188" s="223"/>
      <c r="DJ188" s="254"/>
      <c r="DS188" s="231"/>
    </row>
    <row r="189" spans="6:123" ht="15" customHeight="1">
      <c r="F189" s="36"/>
      <c r="G189" s="6"/>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252"/>
      <c r="AY189" s="252"/>
      <c r="AZ189" s="252"/>
      <c r="BA189" s="252"/>
      <c r="BB189" s="10"/>
      <c r="BC189" s="10"/>
      <c r="BD189" s="10"/>
      <c r="BE189" s="10"/>
      <c r="BF189" s="10"/>
      <c r="BG189" s="9"/>
      <c r="BM189" s="288"/>
      <c r="BN189" s="247"/>
      <c r="BO189" s="247"/>
      <c r="BP189" s="247"/>
      <c r="BQ189" s="247"/>
      <c r="BR189" s="247"/>
      <c r="BS189" s="247"/>
      <c r="BT189" s="247"/>
      <c r="BU189" s="247"/>
      <c r="BV189" s="247"/>
      <c r="BW189" s="247"/>
      <c r="BX189" s="247"/>
      <c r="BY189" s="247"/>
      <c r="BZ189" s="247"/>
      <c r="CA189" s="247"/>
      <c r="CB189" s="279"/>
      <c r="CF189" s="274" t="s">
        <v>157</v>
      </c>
      <c r="CG189" s="275" t="s">
        <v>157</v>
      </c>
      <c r="CH189" s="247" t="b">
        <f t="shared" si="29"/>
        <v>0</v>
      </c>
      <c r="CI189" s="30"/>
      <c r="CJ189" s="30"/>
      <c r="CK189" s="30"/>
      <c r="CP189" s="222" t="b">
        <f t="shared" si="30"/>
        <v>0</v>
      </c>
      <c r="CQ189" s="222" t="b">
        <f t="shared" si="31"/>
        <v>0</v>
      </c>
      <c r="CZ189" s="222" t="b">
        <f>CZ135</f>
        <v>0</v>
      </c>
      <c r="DC189" s="37"/>
      <c r="DD189" s="223"/>
      <c r="DE189" s="223"/>
      <c r="DF189" s="223"/>
      <c r="DG189" s="223"/>
      <c r="DH189" s="223"/>
      <c r="DJ189" s="254"/>
      <c r="DS189" s="231"/>
    </row>
    <row r="190" spans="6:123" ht="15" customHeight="1">
      <c r="F190" s="36"/>
      <c r="G190" s="6"/>
      <c r="H190" s="252" t="s">
        <v>812</v>
      </c>
      <c r="I190" s="252"/>
      <c r="J190" s="252"/>
      <c r="K190" s="252"/>
      <c r="L190" s="252"/>
      <c r="M190" s="252"/>
      <c r="N190" s="252"/>
      <c r="O190" s="252"/>
      <c r="P190" s="252"/>
      <c r="Q190" s="252"/>
      <c r="R190" s="252"/>
      <c r="S190" s="252"/>
      <c r="T190" s="252"/>
      <c r="U190" s="252" t="s">
        <v>828</v>
      </c>
      <c r="V190" s="252"/>
      <c r="W190" s="252"/>
      <c r="X190" s="252"/>
      <c r="Y190" s="252"/>
      <c r="Z190" s="252"/>
      <c r="AA190" s="252"/>
      <c r="AB190" s="252"/>
      <c r="AC190" s="252"/>
      <c r="AD190" s="252"/>
      <c r="AE190" s="252"/>
      <c r="AF190" s="252"/>
      <c r="AG190" s="252"/>
      <c r="AH190" s="252" t="s">
        <v>843</v>
      </c>
      <c r="AI190" s="252"/>
      <c r="AJ190" s="252"/>
      <c r="AK190" s="252"/>
      <c r="AL190" s="252"/>
      <c r="AM190" s="252"/>
      <c r="AN190" s="252"/>
      <c r="AO190" s="252"/>
      <c r="AP190" s="252"/>
      <c r="AQ190" s="252"/>
      <c r="AR190" s="252"/>
      <c r="AS190" s="252"/>
      <c r="AT190" s="252"/>
      <c r="AU190" s="252" t="s">
        <v>163</v>
      </c>
      <c r="AV190" s="253"/>
      <c r="AW190" s="253"/>
      <c r="AX190" s="253"/>
      <c r="AY190" s="253"/>
      <c r="AZ190" s="253"/>
      <c r="BA190" s="252"/>
      <c r="BB190" s="10"/>
      <c r="BC190" s="10"/>
      <c r="BD190" s="10"/>
      <c r="BE190" s="10"/>
      <c r="BF190" s="11"/>
      <c r="BG190" s="9"/>
      <c r="BM190" s="288"/>
      <c r="BN190" s="247"/>
      <c r="BO190" s="247"/>
      <c r="BP190" s="247"/>
      <c r="BQ190" s="247"/>
      <c r="BR190" s="247"/>
      <c r="BS190" s="247"/>
      <c r="BT190" s="247"/>
      <c r="BU190" s="247" t="str">
        <f>IF(BM190=TRUE,H190,"")</f>
        <v/>
      </c>
      <c r="BV190" s="247" t="str">
        <f>IF(BN190=TRUE,H190&amp;"_1mM","")</f>
        <v/>
      </c>
      <c r="BW190" s="247" t="str">
        <f>IF(BO190=TRUE,U190,"")</f>
        <v/>
      </c>
      <c r="BX190" s="247" t="str">
        <f>IF(BP190=TRUE,U190&amp;"_1mM","")</f>
        <v/>
      </c>
      <c r="BY190" s="247" t="str">
        <f>IF(BQ190=TRUE,AH190,"")</f>
        <v/>
      </c>
      <c r="BZ190" s="247" t="str">
        <f>IF(BR190=TRUE,AH190&amp;"_1mM","")</f>
        <v/>
      </c>
      <c r="CA190" s="247" t="str">
        <f>IF(BS190=TRUE,AU190,"")</f>
        <v/>
      </c>
      <c r="CB190" s="279" t="str">
        <f>IF(BT190=TRUE,AU190&amp;"_1mM","")</f>
        <v/>
      </c>
      <c r="CF190" s="274" t="s">
        <v>819</v>
      </c>
      <c r="CG190" s="275" t="s">
        <v>874</v>
      </c>
      <c r="CH190" s="247" t="b">
        <f t="shared" si="29"/>
        <v>0</v>
      </c>
      <c r="CI190" s="30"/>
      <c r="CJ190" s="30"/>
      <c r="CK190" s="30"/>
      <c r="CP190" s="222" t="b">
        <f t="shared" si="30"/>
        <v>0</v>
      </c>
      <c r="CQ190" s="222" t="b">
        <f t="shared" si="31"/>
        <v>0</v>
      </c>
      <c r="CY190" s="222" t="b">
        <f>CY134</f>
        <v>0</v>
      </c>
      <c r="DC190" s="37"/>
      <c r="DD190" s="223"/>
      <c r="DE190" s="223"/>
      <c r="DF190" s="223"/>
      <c r="DG190" s="223"/>
      <c r="DH190" s="223"/>
      <c r="DJ190" s="254"/>
      <c r="DS190" s="231"/>
    </row>
    <row r="191" spans="6:123" ht="15" customHeight="1">
      <c r="F191" s="36"/>
      <c r="G191" s="6"/>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3"/>
      <c r="AW191" s="253"/>
      <c r="AX191" s="253"/>
      <c r="AY191" s="253"/>
      <c r="AZ191" s="253"/>
      <c r="BA191" s="252"/>
      <c r="BB191" s="10"/>
      <c r="BC191" s="10"/>
      <c r="BD191" s="10"/>
      <c r="BE191" s="10"/>
      <c r="BF191" s="11"/>
      <c r="BG191" s="9"/>
      <c r="BM191" s="288"/>
      <c r="BN191" s="247"/>
      <c r="BO191" s="247"/>
      <c r="BP191" s="247"/>
      <c r="BQ191" s="247"/>
      <c r="BR191" s="247"/>
      <c r="BS191" s="247"/>
      <c r="BT191" s="247"/>
      <c r="BU191" s="247"/>
      <c r="BV191" s="247"/>
      <c r="BW191" s="247"/>
      <c r="BX191" s="247"/>
      <c r="BY191" s="247"/>
      <c r="BZ191" s="247"/>
      <c r="CA191" s="247"/>
      <c r="CB191" s="279"/>
      <c r="CF191" s="274" t="s">
        <v>875</v>
      </c>
      <c r="CG191" s="277" t="s">
        <v>876</v>
      </c>
      <c r="CH191" s="247" t="b">
        <f t="shared" si="29"/>
        <v>0</v>
      </c>
      <c r="CI191" s="30"/>
      <c r="CJ191" s="30"/>
      <c r="CK191" s="30"/>
      <c r="CP191" s="222" t="b">
        <f t="shared" si="30"/>
        <v>0</v>
      </c>
      <c r="CQ191" s="222" t="b">
        <f t="shared" si="31"/>
        <v>0</v>
      </c>
      <c r="CZ191" s="222" t="b">
        <f>CZ135</f>
        <v>0</v>
      </c>
      <c r="DC191" s="37"/>
      <c r="DD191" s="223"/>
      <c r="DE191" s="223"/>
      <c r="DF191" s="223"/>
      <c r="DG191" s="223"/>
      <c r="DH191" s="223"/>
      <c r="DJ191" s="254"/>
      <c r="DS191" s="231"/>
    </row>
    <row r="192" spans="6:123" ht="15" customHeight="1">
      <c r="F192" s="36"/>
      <c r="G192" s="6"/>
      <c r="H192" s="252" t="s">
        <v>164</v>
      </c>
      <c r="I192" s="252"/>
      <c r="J192" s="252"/>
      <c r="K192" s="252"/>
      <c r="L192" s="252"/>
      <c r="M192" s="252"/>
      <c r="N192" s="252"/>
      <c r="O192" s="252"/>
      <c r="P192" s="252"/>
      <c r="Q192" s="252"/>
      <c r="R192" s="252"/>
      <c r="S192" s="252"/>
      <c r="T192" s="252"/>
      <c r="U192" s="252" t="s">
        <v>829</v>
      </c>
      <c r="V192" s="252"/>
      <c r="W192" s="252"/>
      <c r="X192" s="252"/>
      <c r="Y192" s="252"/>
      <c r="Z192" s="252"/>
      <c r="AA192" s="252"/>
      <c r="AB192" s="252"/>
      <c r="AC192" s="252"/>
      <c r="AD192" s="252"/>
      <c r="AE192" s="252"/>
      <c r="AF192" s="252"/>
      <c r="AG192" s="252"/>
      <c r="AH192" s="252" t="s">
        <v>844</v>
      </c>
      <c r="AI192" s="252"/>
      <c r="AJ192" s="252"/>
      <c r="AK192" s="252"/>
      <c r="AL192" s="252"/>
      <c r="AM192" s="252"/>
      <c r="AN192" s="252"/>
      <c r="AO192" s="252"/>
      <c r="AP192" s="252"/>
      <c r="AQ192" s="252"/>
      <c r="AR192" s="252"/>
      <c r="AS192" s="252"/>
      <c r="AT192" s="252"/>
      <c r="AU192" s="252" t="s">
        <v>859</v>
      </c>
      <c r="AV192" s="252"/>
      <c r="AW192" s="252"/>
      <c r="AX192" s="252"/>
      <c r="AY192" s="252"/>
      <c r="AZ192" s="252"/>
      <c r="BA192" s="252"/>
      <c r="BB192" s="10"/>
      <c r="BC192" s="10"/>
      <c r="BD192" s="10"/>
      <c r="BE192" s="10"/>
      <c r="BF192" s="10"/>
      <c r="BG192" s="9"/>
      <c r="BM192" s="288"/>
      <c r="BN192" s="247"/>
      <c r="BO192" s="247"/>
      <c r="BP192" s="247"/>
      <c r="BQ192" s="247"/>
      <c r="BR192" s="247"/>
      <c r="BS192" s="247"/>
      <c r="BT192" s="247"/>
      <c r="BU192" s="247" t="str">
        <f>IF(BM192=TRUE,H192,"")</f>
        <v/>
      </c>
      <c r="BV192" s="247" t="str">
        <f>IF(BN192=TRUE,H192&amp;"_1mM","")</f>
        <v/>
      </c>
      <c r="BW192" s="247" t="str">
        <f>IF(BO192=TRUE,U192,"")</f>
        <v/>
      </c>
      <c r="BX192" s="247" t="str">
        <f>IF(BP192=TRUE,U192&amp;"_1mM","")</f>
        <v/>
      </c>
      <c r="BY192" s="247" t="str">
        <f>IF(BQ192=TRUE,AH192,"")</f>
        <v/>
      </c>
      <c r="BZ192" s="247" t="str">
        <f>IF(BR192=TRUE,AH192&amp;"_1mM","")</f>
        <v/>
      </c>
      <c r="CA192" s="247" t="str">
        <f>IF(BS192=TRUE,AU192,"")</f>
        <v/>
      </c>
      <c r="CB192" s="279" t="str">
        <f>IF(BT192=TRUE,AU192&amp;"_1mM","")</f>
        <v/>
      </c>
      <c r="CF192" s="274" t="s">
        <v>834</v>
      </c>
      <c r="CG192" s="277" t="s">
        <v>161</v>
      </c>
      <c r="CH192" s="247" t="b">
        <f t="shared" si="29"/>
        <v>0</v>
      </c>
      <c r="CI192" s="30"/>
      <c r="CJ192" s="30"/>
      <c r="CK192" s="30"/>
      <c r="CP192" s="222" t="b">
        <f t="shared" si="30"/>
        <v>0</v>
      </c>
      <c r="CQ192" s="222" t="b">
        <f t="shared" si="31"/>
        <v>0</v>
      </c>
      <c r="CY192" s="222" t="b">
        <f>CY134</f>
        <v>0</v>
      </c>
      <c r="DC192" s="37"/>
      <c r="DD192" s="223"/>
      <c r="DE192" s="223"/>
      <c r="DF192" s="223"/>
      <c r="DG192" s="223"/>
      <c r="DH192" s="223"/>
      <c r="DJ192" s="254"/>
      <c r="DS192" s="231"/>
    </row>
    <row r="193" spans="6:123" ht="15" customHeight="1">
      <c r="F193" s="36"/>
      <c r="G193" s="6"/>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10"/>
      <c r="BC193" s="10"/>
      <c r="BD193" s="10"/>
      <c r="BE193" s="10"/>
      <c r="BF193" s="10"/>
      <c r="BG193" s="9"/>
      <c r="BM193" s="288"/>
      <c r="BN193" s="247"/>
      <c r="BO193" s="247"/>
      <c r="BP193" s="247"/>
      <c r="BQ193" s="247"/>
      <c r="BR193" s="247"/>
      <c r="BS193" s="247"/>
      <c r="BT193" s="247"/>
      <c r="BU193" s="247"/>
      <c r="BV193" s="247"/>
      <c r="BW193" s="247"/>
      <c r="BX193" s="247"/>
      <c r="BY193" s="247"/>
      <c r="BZ193" s="247"/>
      <c r="CA193" s="247"/>
      <c r="CB193" s="279"/>
      <c r="CF193" s="274" t="s">
        <v>877</v>
      </c>
      <c r="CG193" s="277" t="s">
        <v>162</v>
      </c>
      <c r="CH193" s="247" t="b">
        <f t="shared" si="29"/>
        <v>0</v>
      </c>
      <c r="CI193" s="30"/>
      <c r="CJ193" s="30"/>
      <c r="CK193" s="30"/>
      <c r="CP193" s="222" t="b">
        <f t="shared" si="30"/>
        <v>0</v>
      </c>
      <c r="CQ193" s="222" t="b">
        <f t="shared" si="31"/>
        <v>0</v>
      </c>
      <c r="CZ193" s="222" t="b">
        <f>CZ135</f>
        <v>0</v>
      </c>
      <c r="DC193" s="37"/>
      <c r="DD193" s="223"/>
      <c r="DE193" s="223"/>
      <c r="DF193" s="223"/>
      <c r="DG193" s="223"/>
      <c r="DH193" s="223"/>
      <c r="DJ193" s="254"/>
      <c r="DS193" s="231"/>
    </row>
    <row r="194" spans="6:123" ht="15" customHeight="1">
      <c r="F194" s="36"/>
      <c r="G194" s="6"/>
      <c r="H194" s="252" t="s">
        <v>165</v>
      </c>
      <c r="I194" s="252"/>
      <c r="J194" s="252"/>
      <c r="K194" s="252"/>
      <c r="L194" s="252"/>
      <c r="M194" s="252"/>
      <c r="N194" s="252"/>
      <c r="O194" s="252"/>
      <c r="P194" s="252"/>
      <c r="Q194" s="252"/>
      <c r="R194" s="252"/>
      <c r="S194" s="252"/>
      <c r="T194" s="252"/>
      <c r="U194" s="252" t="s">
        <v>441</v>
      </c>
      <c r="V194" s="252"/>
      <c r="W194" s="252"/>
      <c r="X194" s="252"/>
      <c r="Y194" s="252"/>
      <c r="Z194" s="252"/>
      <c r="AA194" s="252"/>
      <c r="AB194" s="252"/>
      <c r="AC194" s="252"/>
      <c r="AD194" s="252"/>
      <c r="AE194" s="252"/>
      <c r="AF194" s="252"/>
      <c r="AG194" s="252"/>
      <c r="AH194" s="252" t="s">
        <v>443</v>
      </c>
      <c r="AI194" s="252"/>
      <c r="AJ194" s="252"/>
      <c r="AK194" s="252"/>
      <c r="AL194" s="252"/>
      <c r="AM194" s="252"/>
      <c r="AN194" s="252"/>
      <c r="AO194" s="252"/>
      <c r="AP194" s="252"/>
      <c r="AQ194" s="252"/>
      <c r="AR194" s="252"/>
      <c r="AS194" s="252"/>
      <c r="AT194" s="252"/>
      <c r="AU194" s="252" t="s">
        <v>860</v>
      </c>
      <c r="AV194" s="252"/>
      <c r="AW194" s="252"/>
      <c r="AX194" s="252"/>
      <c r="AY194" s="252"/>
      <c r="AZ194" s="252"/>
      <c r="BA194" s="252"/>
      <c r="BB194" s="10"/>
      <c r="BC194" s="10"/>
      <c r="BD194" s="10"/>
      <c r="BE194" s="10"/>
      <c r="BF194" s="10"/>
      <c r="BG194" s="9"/>
      <c r="BM194" s="288"/>
      <c r="BN194" s="247"/>
      <c r="BO194" s="247"/>
      <c r="BP194" s="247"/>
      <c r="BQ194" s="247"/>
      <c r="BR194" s="247"/>
      <c r="BS194" s="247"/>
      <c r="BT194" s="247"/>
      <c r="BU194" s="247" t="str">
        <f>IF(BM194=TRUE,H194,"")</f>
        <v/>
      </c>
      <c r="BV194" s="247" t="str">
        <f>IF(BN194=TRUE,H194&amp;"_1mM","")</f>
        <v/>
      </c>
      <c r="BW194" s="247" t="str">
        <f>IF(BO194=TRUE,U194,"")</f>
        <v/>
      </c>
      <c r="BX194" s="247" t="str">
        <f>IF(BP194=TRUE,U194&amp;"_1mM","")</f>
        <v/>
      </c>
      <c r="BY194" s="247" t="str">
        <f>IF(BQ194=TRUE,AH194,"")</f>
        <v/>
      </c>
      <c r="BZ194" s="247" t="str">
        <f>IF(BR194=TRUE,AH194&amp;"_1mM","")</f>
        <v/>
      </c>
      <c r="CA194" s="247" t="str">
        <f>IF(BS194=TRUE,AU194,"")</f>
        <v/>
      </c>
      <c r="CB194" s="279" t="str">
        <f>IF(BT194=TRUE,AU194&amp;"_1mM","")</f>
        <v/>
      </c>
      <c r="CF194" s="274" t="s">
        <v>850</v>
      </c>
      <c r="CG194" s="277" t="s">
        <v>878</v>
      </c>
      <c r="CH194" s="247" t="b">
        <f t="shared" si="29"/>
        <v>0</v>
      </c>
      <c r="CI194" s="30"/>
      <c r="CJ194" s="30"/>
      <c r="CK194" s="30"/>
      <c r="CP194" s="222" t="b">
        <f t="shared" si="30"/>
        <v>0</v>
      </c>
      <c r="CQ194" s="222" t="b">
        <f t="shared" si="31"/>
        <v>0</v>
      </c>
      <c r="CY194" s="222" t="b">
        <f>CY134</f>
        <v>0</v>
      </c>
      <c r="DC194" s="37"/>
      <c r="DD194" s="223"/>
      <c r="DE194" s="223"/>
      <c r="DF194" s="223"/>
      <c r="DG194" s="223"/>
      <c r="DH194" s="223"/>
      <c r="DJ194" s="254"/>
      <c r="DS194" s="231"/>
    </row>
    <row r="195" spans="6:123" ht="15" customHeight="1">
      <c r="F195" s="36"/>
      <c r="G195" s="6"/>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2"/>
      <c r="AY195" s="252"/>
      <c r="AZ195" s="252"/>
      <c r="BA195" s="252"/>
      <c r="BB195" s="10"/>
      <c r="BC195" s="10"/>
      <c r="BD195" s="10"/>
      <c r="BE195" s="10"/>
      <c r="BF195" s="10"/>
      <c r="BG195" s="9"/>
      <c r="BM195" s="288"/>
      <c r="BN195" s="247"/>
      <c r="BO195" s="247"/>
      <c r="BP195" s="247"/>
      <c r="BQ195" s="247"/>
      <c r="BR195" s="247"/>
      <c r="BS195" s="247"/>
      <c r="BT195" s="247"/>
      <c r="BU195" s="247"/>
      <c r="BV195" s="247"/>
      <c r="BW195" s="247"/>
      <c r="BX195" s="247"/>
      <c r="BY195" s="247"/>
      <c r="BZ195" s="247"/>
      <c r="CA195" s="247"/>
      <c r="CB195" s="279"/>
      <c r="CF195" s="274" t="s">
        <v>879</v>
      </c>
      <c r="CG195" s="277" t="s">
        <v>880</v>
      </c>
      <c r="CH195" s="247" t="b">
        <f t="shared" si="29"/>
        <v>0</v>
      </c>
      <c r="CI195" s="30"/>
      <c r="CJ195" s="30"/>
      <c r="CK195" s="30"/>
      <c r="CP195" s="222" t="b">
        <f t="shared" si="30"/>
        <v>0</v>
      </c>
      <c r="CQ195" s="222" t="b">
        <f t="shared" si="31"/>
        <v>0</v>
      </c>
      <c r="CZ195" s="222" t="b">
        <f>CZ135</f>
        <v>0</v>
      </c>
      <c r="DC195" s="37"/>
      <c r="DD195" s="223"/>
      <c r="DE195" s="223"/>
      <c r="DF195" s="223"/>
      <c r="DG195" s="223"/>
      <c r="DH195" s="223"/>
      <c r="DJ195" s="254"/>
      <c r="DS195" s="231"/>
    </row>
    <row r="196" spans="6:123" ht="15" customHeight="1">
      <c r="F196" s="36"/>
      <c r="G196" s="6"/>
      <c r="H196" s="252" t="s">
        <v>813</v>
      </c>
      <c r="I196" s="252"/>
      <c r="J196" s="252"/>
      <c r="K196" s="252"/>
      <c r="L196" s="252"/>
      <c r="M196" s="252"/>
      <c r="N196" s="252"/>
      <c r="O196" s="252"/>
      <c r="P196" s="252"/>
      <c r="Q196" s="252"/>
      <c r="R196" s="252"/>
      <c r="S196" s="252"/>
      <c r="T196" s="252"/>
      <c r="U196" s="252" t="s">
        <v>830</v>
      </c>
      <c r="V196" s="252"/>
      <c r="W196" s="252"/>
      <c r="X196" s="252"/>
      <c r="Y196" s="252"/>
      <c r="Z196" s="252"/>
      <c r="AA196" s="252"/>
      <c r="AB196" s="252"/>
      <c r="AC196" s="252"/>
      <c r="AD196" s="252"/>
      <c r="AE196" s="252"/>
      <c r="AF196" s="252"/>
      <c r="AG196" s="252"/>
      <c r="AH196" s="252" t="s">
        <v>845</v>
      </c>
      <c r="AI196" s="252"/>
      <c r="AJ196" s="252"/>
      <c r="AK196" s="252"/>
      <c r="AL196" s="252"/>
      <c r="AM196" s="252"/>
      <c r="AN196" s="252"/>
      <c r="AO196" s="252"/>
      <c r="AP196" s="252"/>
      <c r="AQ196" s="252"/>
      <c r="AR196" s="252"/>
      <c r="AS196" s="252"/>
      <c r="AT196" s="252"/>
      <c r="AU196" s="252" t="s">
        <v>168</v>
      </c>
      <c r="AV196" s="253"/>
      <c r="AW196" s="253"/>
      <c r="AX196" s="253"/>
      <c r="AY196" s="253"/>
      <c r="AZ196" s="253"/>
      <c r="BA196" s="252"/>
      <c r="BB196" s="10"/>
      <c r="BC196" s="10"/>
      <c r="BD196" s="10"/>
      <c r="BE196" s="10"/>
      <c r="BF196" s="11"/>
      <c r="BG196" s="9"/>
      <c r="BM196" s="288"/>
      <c r="BN196" s="247"/>
      <c r="BO196" s="247"/>
      <c r="BP196" s="247"/>
      <c r="BQ196" s="247"/>
      <c r="BR196" s="247"/>
      <c r="BS196" s="247"/>
      <c r="BT196" s="247"/>
      <c r="BU196" s="247" t="str">
        <f>IF(BM196=TRUE,H196,"")</f>
        <v/>
      </c>
      <c r="BV196" s="247" t="str">
        <f>IF(BN196=TRUE,H196&amp;"_1mM","")</f>
        <v/>
      </c>
      <c r="BW196" s="247" t="str">
        <f>IF(BO196=TRUE,U196,"")</f>
        <v/>
      </c>
      <c r="BX196" s="247" t="str">
        <f>IF(BP196=TRUE,U196&amp;"_1mM","")</f>
        <v/>
      </c>
      <c r="BY196" s="247" t="str">
        <f>IF(BQ196=TRUE,AH196,"")</f>
        <v/>
      </c>
      <c r="BZ196" s="247" t="str">
        <f>IF(BR196=TRUE,AH196&amp;"_1mM","")</f>
        <v/>
      </c>
      <c r="CA196" s="247" t="str">
        <f>IF(BS196=TRUE,AU196,"")</f>
        <v/>
      </c>
      <c r="CB196" s="279" t="str">
        <f>IF(BT196=TRUE,AU196&amp;"_1mM","")</f>
        <v/>
      </c>
      <c r="CF196" s="274" t="s">
        <v>814</v>
      </c>
      <c r="CG196" s="277" t="s">
        <v>749</v>
      </c>
      <c r="CH196" s="247" t="b">
        <f t="shared" si="29"/>
        <v>0</v>
      </c>
      <c r="CI196" s="30"/>
      <c r="CJ196" s="30"/>
      <c r="CK196" s="30"/>
      <c r="CP196" s="222" t="b">
        <f t="shared" si="30"/>
        <v>0</v>
      </c>
      <c r="CQ196" s="222" t="b">
        <f t="shared" si="31"/>
        <v>0</v>
      </c>
      <c r="CY196" s="222" t="b">
        <f>CY134</f>
        <v>0</v>
      </c>
      <c r="DC196" s="37"/>
      <c r="DD196" s="223"/>
      <c r="DE196" s="223"/>
      <c r="DF196" s="223"/>
      <c r="DG196" s="223"/>
      <c r="DH196" s="223"/>
      <c r="DJ196" s="254"/>
      <c r="DS196" s="231"/>
    </row>
    <row r="197" spans="6:123" ht="15.75" customHeight="1">
      <c r="F197" s="36"/>
      <c r="G197" s="6"/>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3"/>
      <c r="AW197" s="253"/>
      <c r="AX197" s="253"/>
      <c r="AY197" s="253"/>
      <c r="AZ197" s="253"/>
      <c r="BA197" s="252"/>
      <c r="BB197" s="10"/>
      <c r="BC197" s="10"/>
      <c r="BD197" s="10"/>
      <c r="BE197" s="10"/>
      <c r="BF197" s="11"/>
      <c r="BG197" s="9"/>
      <c r="BM197" s="288"/>
      <c r="BN197" s="247"/>
      <c r="BO197" s="247"/>
      <c r="BP197" s="247"/>
      <c r="BQ197" s="247"/>
      <c r="BR197" s="247"/>
      <c r="BS197" s="247"/>
      <c r="BT197" s="247"/>
      <c r="BU197" s="247"/>
      <c r="BV197" s="247"/>
      <c r="BW197" s="247"/>
      <c r="BX197" s="247"/>
      <c r="BY197" s="247"/>
      <c r="BZ197" s="247"/>
      <c r="CA197" s="247"/>
      <c r="CB197" s="279"/>
      <c r="CF197" s="274" t="s">
        <v>881</v>
      </c>
      <c r="CG197" s="277" t="s">
        <v>750</v>
      </c>
      <c r="CH197" s="247" t="b">
        <f t="shared" si="29"/>
        <v>0</v>
      </c>
      <c r="CI197" s="30"/>
      <c r="CJ197" s="30"/>
      <c r="CK197" s="30"/>
      <c r="CP197" s="222" t="b">
        <f t="shared" si="30"/>
        <v>0</v>
      </c>
      <c r="CQ197" s="222" t="b">
        <f t="shared" si="31"/>
        <v>0</v>
      </c>
      <c r="CZ197" s="222" t="b">
        <f>CZ135</f>
        <v>0</v>
      </c>
      <c r="DC197" s="37"/>
      <c r="DD197" s="223"/>
      <c r="DE197" s="223"/>
      <c r="DF197" s="223"/>
      <c r="DG197" s="223"/>
      <c r="DH197" s="223"/>
      <c r="DJ197" s="254"/>
      <c r="DS197" s="231"/>
    </row>
    <row r="198" spans="6:123" ht="15" customHeight="1">
      <c r="F198" s="36"/>
      <c r="G198" s="6"/>
      <c r="H198" s="252" t="s">
        <v>171</v>
      </c>
      <c r="I198" s="252"/>
      <c r="J198" s="252"/>
      <c r="K198" s="252"/>
      <c r="L198" s="252"/>
      <c r="M198" s="252"/>
      <c r="N198" s="252"/>
      <c r="O198" s="252"/>
      <c r="P198" s="252"/>
      <c r="Q198" s="252"/>
      <c r="R198" s="252"/>
      <c r="S198" s="252"/>
      <c r="T198" s="252"/>
      <c r="U198" s="252" t="s">
        <v>172</v>
      </c>
      <c r="V198" s="252"/>
      <c r="W198" s="252"/>
      <c r="X198" s="252"/>
      <c r="Y198" s="252"/>
      <c r="Z198" s="252"/>
      <c r="AA198" s="252"/>
      <c r="AB198" s="252"/>
      <c r="AC198" s="252"/>
      <c r="AD198" s="252"/>
      <c r="AE198" s="252"/>
      <c r="AF198" s="252"/>
      <c r="AG198" s="252"/>
      <c r="AH198" s="252" t="s">
        <v>173</v>
      </c>
      <c r="AI198" s="252"/>
      <c r="AJ198" s="252"/>
      <c r="AK198" s="252"/>
      <c r="AL198" s="252"/>
      <c r="AM198" s="252"/>
      <c r="AN198" s="252"/>
      <c r="AO198" s="252"/>
      <c r="AP198" s="252"/>
      <c r="AQ198" s="252"/>
      <c r="AR198" s="252"/>
      <c r="AS198" s="252"/>
      <c r="AT198" s="252"/>
      <c r="AU198" s="252" t="s">
        <v>174</v>
      </c>
      <c r="AV198" s="252"/>
      <c r="AW198" s="252"/>
      <c r="AX198" s="252"/>
      <c r="AY198" s="252"/>
      <c r="AZ198" s="252"/>
      <c r="BA198" s="252"/>
      <c r="BB198" s="10"/>
      <c r="BC198" s="10"/>
      <c r="BD198" s="10"/>
      <c r="BE198" s="10"/>
      <c r="BF198" s="10"/>
      <c r="BG198" s="9"/>
      <c r="BM198" s="288"/>
      <c r="BN198" s="247"/>
      <c r="BO198" s="247"/>
      <c r="BP198" s="247" t="b">
        <v>0</v>
      </c>
      <c r="BQ198" s="247"/>
      <c r="BR198" s="247"/>
      <c r="BS198" s="247" t="b">
        <v>0</v>
      </c>
      <c r="BT198" s="247" t="b">
        <v>0</v>
      </c>
      <c r="BU198" s="247" t="str">
        <f>IF(BM198=TRUE,H198,"")</f>
        <v/>
      </c>
      <c r="BV198" s="247" t="str">
        <f>IF(BN198=TRUE,H198&amp;"_1mM","")</f>
        <v/>
      </c>
      <c r="BW198" s="247" t="str">
        <f>IF(BO198=TRUE,U198,"")</f>
        <v/>
      </c>
      <c r="BX198" s="247" t="str">
        <f>IF(BP198=TRUE,U198&amp;"_1mM","")</f>
        <v/>
      </c>
      <c r="BY198" s="247" t="str">
        <f>IF(BQ198=TRUE,AH198,"")</f>
        <v/>
      </c>
      <c r="BZ198" s="247" t="str">
        <f>IF(BR198=TRUE,AH198&amp;"_1mM","")</f>
        <v/>
      </c>
      <c r="CA198" s="247" t="str">
        <f>IF(BS198=TRUE,AU198,"")</f>
        <v/>
      </c>
      <c r="CB198" s="279" t="str">
        <f>IF(BT198=TRUE,AU198&amp;"_1mM","")</f>
        <v/>
      </c>
      <c r="CF198" s="274" t="s">
        <v>821</v>
      </c>
      <c r="CG198" s="277" t="s">
        <v>882</v>
      </c>
      <c r="CH198" s="247" t="b">
        <f t="shared" si="29"/>
        <v>0</v>
      </c>
      <c r="CI198" s="30"/>
      <c r="CJ198" s="30"/>
      <c r="CK198" s="30"/>
      <c r="CP198" s="222" t="b">
        <f t="shared" si="30"/>
        <v>0</v>
      </c>
      <c r="CQ198" s="222" t="b">
        <f t="shared" si="31"/>
        <v>0</v>
      </c>
      <c r="CY198" s="222" t="b">
        <f>CY134</f>
        <v>0</v>
      </c>
      <c r="DC198" s="37"/>
      <c r="DD198" s="223"/>
      <c r="DE198" s="223"/>
      <c r="DF198" s="223"/>
      <c r="DG198" s="223"/>
      <c r="DH198" s="223"/>
      <c r="DJ198" s="254"/>
      <c r="DS198" s="231"/>
    </row>
    <row r="199" spans="6:123" ht="15" customHeight="1">
      <c r="F199" s="36"/>
      <c r="G199" s="6"/>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c r="AX199" s="252"/>
      <c r="AY199" s="252"/>
      <c r="AZ199" s="252"/>
      <c r="BA199" s="252"/>
      <c r="BB199" s="10"/>
      <c r="BC199" s="10"/>
      <c r="BD199" s="10"/>
      <c r="BE199" s="10"/>
      <c r="BF199" s="10"/>
      <c r="BG199" s="9"/>
      <c r="BM199" s="288"/>
      <c r="BN199" s="247"/>
      <c r="BO199" s="247"/>
      <c r="BP199" s="247"/>
      <c r="BQ199" s="247"/>
      <c r="BR199" s="247"/>
      <c r="BS199" s="247"/>
      <c r="BT199" s="247"/>
      <c r="BU199" s="247"/>
      <c r="BV199" s="247"/>
      <c r="BW199" s="247"/>
      <c r="BX199" s="247"/>
      <c r="BY199" s="247"/>
      <c r="BZ199" s="247"/>
      <c r="CA199" s="247"/>
      <c r="CB199" s="279"/>
      <c r="CF199" s="274" t="s">
        <v>883</v>
      </c>
      <c r="CG199" s="277" t="s">
        <v>884</v>
      </c>
      <c r="CH199" s="247" t="b">
        <f t="shared" si="29"/>
        <v>0</v>
      </c>
      <c r="CI199" s="30"/>
      <c r="CJ199" s="30"/>
      <c r="CK199" s="30"/>
      <c r="CP199" s="222" t="b">
        <f t="shared" si="30"/>
        <v>0</v>
      </c>
      <c r="CQ199" s="222" t="b">
        <f t="shared" si="31"/>
        <v>0</v>
      </c>
      <c r="CZ199" s="222" t="b">
        <f>CZ135</f>
        <v>0</v>
      </c>
      <c r="DC199" s="37"/>
      <c r="DD199" s="223"/>
      <c r="DE199" s="223"/>
      <c r="DF199" s="223"/>
      <c r="DG199" s="223"/>
      <c r="DH199" s="223"/>
      <c r="DJ199" s="254"/>
      <c r="DS199" s="231"/>
    </row>
    <row r="200" spans="6:123" ht="15" customHeight="1">
      <c r="F200" s="36"/>
      <c r="G200" s="6"/>
      <c r="H200" s="252" t="s">
        <v>177</v>
      </c>
      <c r="I200" s="252"/>
      <c r="J200" s="252"/>
      <c r="K200" s="252"/>
      <c r="L200" s="252"/>
      <c r="M200" s="252"/>
      <c r="N200" s="252"/>
      <c r="O200" s="252"/>
      <c r="P200" s="252"/>
      <c r="Q200" s="252"/>
      <c r="R200" s="252"/>
      <c r="S200" s="252"/>
      <c r="T200" s="252"/>
      <c r="U200" s="252" t="s">
        <v>459</v>
      </c>
      <c r="V200" s="252"/>
      <c r="W200" s="252"/>
      <c r="X200" s="252"/>
      <c r="Y200" s="252"/>
      <c r="Z200" s="252"/>
      <c r="AA200" s="252"/>
      <c r="AB200" s="252"/>
      <c r="AC200" s="252"/>
      <c r="AD200" s="252"/>
      <c r="AE200" s="252"/>
      <c r="AF200" s="252"/>
      <c r="AG200" s="252"/>
      <c r="AH200" s="252" t="s">
        <v>461</v>
      </c>
      <c r="AI200" s="252"/>
      <c r="AJ200" s="252"/>
      <c r="AK200" s="252"/>
      <c r="AL200" s="252"/>
      <c r="AM200" s="252"/>
      <c r="AN200" s="252"/>
      <c r="AO200" s="252"/>
      <c r="AP200" s="252"/>
      <c r="AQ200" s="252"/>
      <c r="AR200" s="252"/>
      <c r="AS200" s="252"/>
      <c r="AT200" s="252"/>
      <c r="AU200" s="252" t="s">
        <v>178</v>
      </c>
      <c r="AV200" s="252"/>
      <c r="AW200" s="252"/>
      <c r="AX200" s="252"/>
      <c r="AY200" s="252"/>
      <c r="AZ200" s="252"/>
      <c r="BA200" s="252"/>
      <c r="BB200" s="10"/>
      <c r="BC200" s="10"/>
      <c r="BD200" s="10"/>
      <c r="BE200" s="10"/>
      <c r="BF200" s="10"/>
      <c r="BG200" s="9"/>
      <c r="BM200" s="288"/>
      <c r="BN200" s="247"/>
      <c r="BO200" s="247"/>
      <c r="BP200" s="247" t="b">
        <v>0</v>
      </c>
      <c r="BQ200" s="247"/>
      <c r="BR200" s="247"/>
      <c r="BS200" s="247"/>
      <c r="BT200" s="247"/>
      <c r="BU200" s="247" t="str">
        <f>IF(BM200=TRUE,H200,"")</f>
        <v/>
      </c>
      <c r="BV200" s="247" t="str">
        <f>IF(BN200=TRUE,H200&amp;"_1mM","")</f>
        <v/>
      </c>
      <c r="BW200" s="247" t="str">
        <f>IF(BO200=TRUE,U200,"")</f>
        <v/>
      </c>
      <c r="BX200" s="247" t="str">
        <f>IF(BP200=TRUE,U200&amp;"_1mM","")</f>
        <v/>
      </c>
      <c r="BY200" s="247" t="str">
        <f>IF(BQ200=TRUE,AH200,"")</f>
        <v/>
      </c>
      <c r="BZ200" s="247" t="str">
        <f>IF(BR200=TRUE,AH200&amp;"_1mM","")</f>
        <v/>
      </c>
      <c r="CA200" s="247" t="str">
        <f>IF(BS200=TRUE,AU200,"")</f>
        <v/>
      </c>
      <c r="CB200" s="279" t="str">
        <f>IF(BT200=TRUE,AU200&amp;"_1mM","")</f>
        <v/>
      </c>
      <c r="CF200" s="274" t="s">
        <v>835</v>
      </c>
      <c r="CG200" s="277" t="s">
        <v>885</v>
      </c>
      <c r="CH200" s="247" t="b">
        <f t="shared" si="29"/>
        <v>0</v>
      </c>
      <c r="CI200" s="30"/>
      <c r="CJ200" s="30"/>
      <c r="CK200" s="30"/>
      <c r="CP200" s="222" t="b">
        <f t="shared" si="30"/>
        <v>0</v>
      </c>
      <c r="CQ200" s="222" t="b">
        <f t="shared" si="31"/>
        <v>0</v>
      </c>
      <c r="CY200" s="222" t="b">
        <f>CY134</f>
        <v>0</v>
      </c>
      <c r="DC200" s="37"/>
      <c r="DD200" s="223"/>
      <c r="DE200" s="223"/>
      <c r="DF200" s="223"/>
      <c r="DG200" s="223"/>
      <c r="DH200" s="223"/>
      <c r="DJ200" s="254"/>
      <c r="DS200" s="231"/>
    </row>
    <row r="201" spans="6:123" ht="15" customHeight="1">
      <c r="F201" s="36"/>
      <c r="G201" s="6"/>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c r="BA201" s="252"/>
      <c r="BB201" s="10"/>
      <c r="BC201" s="10"/>
      <c r="BD201" s="10"/>
      <c r="BE201" s="10"/>
      <c r="BF201" s="10"/>
      <c r="BG201" s="9"/>
      <c r="BM201" s="288"/>
      <c r="BN201" s="247"/>
      <c r="BO201" s="247"/>
      <c r="BP201" s="247"/>
      <c r="BQ201" s="247"/>
      <c r="BR201" s="247"/>
      <c r="BS201" s="247"/>
      <c r="BT201" s="247"/>
      <c r="BU201" s="247"/>
      <c r="BV201" s="247"/>
      <c r="BW201" s="247"/>
      <c r="BX201" s="247"/>
      <c r="BY201" s="247"/>
      <c r="BZ201" s="247"/>
      <c r="CA201" s="247"/>
      <c r="CB201" s="279"/>
      <c r="CF201" s="274" t="s">
        <v>886</v>
      </c>
      <c r="CG201" s="277" t="s">
        <v>887</v>
      </c>
      <c r="CH201" s="247" t="b">
        <f t="shared" si="29"/>
        <v>0</v>
      </c>
      <c r="CI201" s="30"/>
      <c r="CJ201" s="30"/>
      <c r="CK201" s="30"/>
      <c r="CP201" s="222" t="b">
        <f t="shared" si="30"/>
        <v>0</v>
      </c>
      <c r="CQ201" s="222" t="b">
        <f t="shared" si="31"/>
        <v>0</v>
      </c>
      <c r="CZ201" s="222" t="b">
        <f>CZ135</f>
        <v>0</v>
      </c>
      <c r="DC201" s="37"/>
      <c r="DD201" s="223"/>
      <c r="DE201" s="223"/>
      <c r="DF201" s="223"/>
      <c r="DG201" s="223"/>
      <c r="DH201" s="223"/>
      <c r="DJ201" s="254"/>
      <c r="DS201" s="231"/>
    </row>
    <row r="202" spans="6:123" ht="15" customHeight="1">
      <c r="F202" s="36"/>
      <c r="G202" s="6"/>
      <c r="H202" s="252" t="s">
        <v>179</v>
      </c>
      <c r="I202" s="252"/>
      <c r="J202" s="252"/>
      <c r="K202" s="252"/>
      <c r="L202" s="252"/>
      <c r="M202" s="252"/>
      <c r="N202" s="252"/>
      <c r="O202" s="252"/>
      <c r="P202" s="252"/>
      <c r="Q202" s="252"/>
      <c r="R202" s="252"/>
      <c r="S202" s="252"/>
      <c r="T202" s="252"/>
      <c r="U202" s="252" t="s">
        <v>180</v>
      </c>
      <c r="V202" s="252"/>
      <c r="W202" s="252"/>
      <c r="X202" s="252"/>
      <c r="Y202" s="252"/>
      <c r="Z202" s="252"/>
      <c r="AA202" s="252"/>
      <c r="AB202" s="252"/>
      <c r="AC202" s="252"/>
      <c r="AD202" s="252"/>
      <c r="AE202" s="252"/>
      <c r="AF202" s="252"/>
      <c r="AG202" s="252"/>
      <c r="AH202" s="252" t="s">
        <v>181</v>
      </c>
      <c r="AI202" s="252"/>
      <c r="AJ202" s="252"/>
      <c r="AK202" s="252"/>
      <c r="AL202" s="252"/>
      <c r="AM202" s="252"/>
      <c r="AN202" s="252"/>
      <c r="AO202" s="252"/>
      <c r="AP202" s="252"/>
      <c r="AQ202" s="252"/>
      <c r="AR202" s="252"/>
      <c r="AS202" s="252"/>
      <c r="AT202" s="252"/>
      <c r="AU202" s="252" t="s">
        <v>182</v>
      </c>
      <c r="AV202" s="252"/>
      <c r="AW202" s="252"/>
      <c r="AX202" s="252"/>
      <c r="AY202" s="252"/>
      <c r="AZ202" s="252"/>
      <c r="BA202" s="252"/>
      <c r="BB202" s="10"/>
      <c r="BC202" s="10"/>
      <c r="BD202" s="10"/>
      <c r="BE202" s="10"/>
      <c r="BF202" s="10"/>
      <c r="BG202" s="9"/>
      <c r="BM202" s="288" t="b">
        <v>0</v>
      </c>
      <c r="BN202" s="247" t="b">
        <v>0</v>
      </c>
      <c r="BO202" s="247"/>
      <c r="BP202" s="247" t="b">
        <v>0</v>
      </c>
      <c r="BQ202" s="247"/>
      <c r="BR202" s="247"/>
      <c r="BS202" s="247"/>
      <c r="BT202" s="247" t="b">
        <v>0</v>
      </c>
      <c r="BU202" s="247" t="str">
        <f>IF(BM202=TRUE,H202,"")</f>
        <v/>
      </c>
      <c r="BV202" s="247" t="str">
        <f>IF(BN202=TRUE,H202&amp;"_1mM","")</f>
        <v/>
      </c>
      <c r="BW202" s="247" t="str">
        <f>IF(BO202=TRUE,U202,"")</f>
        <v/>
      </c>
      <c r="BX202" s="247" t="str">
        <f>IF(BP202=TRUE,U202&amp;"_1mM","")</f>
        <v/>
      </c>
      <c r="BY202" s="247" t="str">
        <f>IF(BQ202=TRUE,AH202,"")</f>
        <v/>
      </c>
      <c r="BZ202" s="247" t="str">
        <f>IF(BR202=TRUE,AH202&amp;"_1mM","")</f>
        <v/>
      </c>
      <c r="CA202" s="247" t="str">
        <f>IF(BS202=TRUE,AU202,"")</f>
        <v/>
      </c>
      <c r="CB202" s="279" t="str">
        <f>IF(BT202=TRUE,AU202&amp;"_1mM","")</f>
        <v/>
      </c>
      <c r="CF202" s="274" t="s">
        <v>852</v>
      </c>
      <c r="CG202" s="277" t="s">
        <v>166</v>
      </c>
      <c r="CH202" s="247" t="b">
        <f t="shared" si="29"/>
        <v>0</v>
      </c>
      <c r="CI202" s="30"/>
      <c r="CJ202" s="30"/>
      <c r="CK202" s="30"/>
      <c r="CP202" s="222" t="b">
        <f t="shared" si="30"/>
        <v>0</v>
      </c>
      <c r="CQ202" s="222" t="b">
        <f t="shared" si="31"/>
        <v>0</v>
      </c>
      <c r="CY202" s="222" t="b">
        <f>CY134</f>
        <v>0</v>
      </c>
      <c r="DC202" s="37"/>
      <c r="DD202" s="223"/>
      <c r="DE202" s="223"/>
      <c r="DF202" s="223"/>
      <c r="DG202" s="223"/>
      <c r="DH202" s="223"/>
      <c r="DJ202" s="254"/>
      <c r="DS202" s="231"/>
    </row>
    <row r="203" spans="6:123" ht="15" customHeight="1">
      <c r="F203" s="36"/>
      <c r="G203" s="6"/>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c r="AX203" s="252"/>
      <c r="AY203" s="252"/>
      <c r="AZ203" s="252"/>
      <c r="BA203" s="252"/>
      <c r="BB203" s="10"/>
      <c r="BC203" s="10"/>
      <c r="BD203" s="10"/>
      <c r="BE203" s="10"/>
      <c r="BF203" s="10"/>
      <c r="BG203" s="9"/>
      <c r="BM203" s="288"/>
      <c r="BN203" s="247"/>
      <c r="BO203" s="247"/>
      <c r="BP203" s="247"/>
      <c r="BQ203" s="247"/>
      <c r="BR203" s="247"/>
      <c r="BS203" s="247"/>
      <c r="BT203" s="247"/>
      <c r="BU203" s="247"/>
      <c r="BV203" s="247"/>
      <c r="BW203" s="247"/>
      <c r="BX203" s="247"/>
      <c r="BY203" s="247"/>
      <c r="BZ203" s="247"/>
      <c r="CA203" s="247"/>
      <c r="CB203" s="279"/>
      <c r="CF203" s="274" t="s">
        <v>888</v>
      </c>
      <c r="CG203" s="277" t="s">
        <v>167</v>
      </c>
      <c r="CH203" s="247" t="b">
        <f t="shared" si="29"/>
        <v>0</v>
      </c>
      <c r="CI203" s="30"/>
      <c r="CJ203" s="30"/>
      <c r="CK203" s="30"/>
      <c r="CP203" s="222" t="b">
        <f t="shared" si="30"/>
        <v>0</v>
      </c>
      <c r="CQ203" s="222" t="b">
        <f t="shared" si="31"/>
        <v>0</v>
      </c>
      <c r="CZ203" s="222" t="b">
        <f>CZ135</f>
        <v>0</v>
      </c>
      <c r="DC203" s="37"/>
      <c r="DD203" s="223"/>
      <c r="DE203" s="223"/>
      <c r="DF203" s="223"/>
      <c r="DG203" s="223"/>
      <c r="DH203" s="223"/>
      <c r="DJ203" s="254"/>
      <c r="DS203" s="231"/>
    </row>
    <row r="204" spans="6:123" ht="15" customHeight="1">
      <c r="F204" s="36"/>
      <c r="G204" s="6"/>
      <c r="H204" s="252" t="s">
        <v>185</v>
      </c>
      <c r="I204" s="252"/>
      <c r="J204" s="252"/>
      <c r="K204" s="252"/>
      <c r="L204" s="252"/>
      <c r="M204" s="252"/>
      <c r="N204" s="252"/>
      <c r="O204" s="252"/>
      <c r="P204" s="252"/>
      <c r="Q204" s="252"/>
      <c r="R204" s="252"/>
      <c r="S204" s="252"/>
      <c r="T204" s="252"/>
      <c r="U204" s="252" t="s">
        <v>186</v>
      </c>
      <c r="V204" s="252"/>
      <c r="W204" s="252"/>
      <c r="X204" s="252"/>
      <c r="Y204" s="252"/>
      <c r="Z204" s="252"/>
      <c r="AA204" s="252"/>
      <c r="AB204" s="252"/>
      <c r="AC204" s="252"/>
      <c r="AD204" s="252"/>
      <c r="AE204" s="252"/>
      <c r="AF204" s="252"/>
      <c r="AG204" s="252"/>
      <c r="AH204" s="252" t="s">
        <v>846</v>
      </c>
      <c r="AI204" s="252"/>
      <c r="AJ204" s="252"/>
      <c r="AK204" s="252"/>
      <c r="AL204" s="252"/>
      <c r="AM204" s="252"/>
      <c r="AN204" s="252"/>
      <c r="AO204" s="252"/>
      <c r="AP204" s="252"/>
      <c r="AQ204" s="252"/>
      <c r="AR204" s="252"/>
      <c r="AS204" s="252"/>
      <c r="AT204" s="252"/>
      <c r="AU204" s="252" t="s">
        <v>187</v>
      </c>
      <c r="AV204" s="252"/>
      <c r="AW204" s="252"/>
      <c r="AX204" s="252"/>
      <c r="AY204" s="252"/>
      <c r="AZ204" s="252"/>
      <c r="BA204" s="252"/>
      <c r="BB204" s="10"/>
      <c r="BC204" s="10"/>
      <c r="BD204" s="10"/>
      <c r="BE204" s="10"/>
      <c r="BF204" s="10"/>
      <c r="BG204" s="9"/>
      <c r="BM204" s="288"/>
      <c r="BN204" s="247" t="b">
        <v>0</v>
      </c>
      <c r="BO204" s="247"/>
      <c r="BP204" s="247"/>
      <c r="BQ204" s="247"/>
      <c r="BR204" s="247"/>
      <c r="BS204" s="247" t="b">
        <v>0</v>
      </c>
      <c r="BT204" s="247" t="b">
        <v>0</v>
      </c>
      <c r="BU204" s="247" t="str">
        <f>IF(BM204=TRUE,H204,"")</f>
        <v/>
      </c>
      <c r="BV204" s="247" t="str">
        <f>IF(BN204=TRUE,H204&amp;"_1mM","")</f>
        <v/>
      </c>
      <c r="BW204" s="247" t="str">
        <f>IF(BO204=TRUE,U204,"")</f>
        <v/>
      </c>
      <c r="BX204" s="247" t="str">
        <f>IF(BP204=TRUE,U204&amp;"_1mM","")</f>
        <v/>
      </c>
      <c r="BY204" s="247" t="str">
        <f>IF(BQ204=TRUE,AH204,"")</f>
        <v/>
      </c>
      <c r="BZ204" s="247" t="str">
        <f>IF(BR204=TRUE,AH204&amp;"_1mM","")</f>
        <v/>
      </c>
      <c r="CA204" s="247" t="str">
        <f>IF(BS204=TRUE,AU204,"")</f>
        <v/>
      </c>
      <c r="CB204" s="279" t="str">
        <f>IF(BT204=TRUE,AU204&amp;"_1mM","")</f>
        <v/>
      </c>
      <c r="CF204" s="276" t="s">
        <v>807</v>
      </c>
      <c r="CG204" s="277" t="s">
        <v>169</v>
      </c>
      <c r="CH204" s="247" t="b">
        <f t="shared" si="29"/>
        <v>0</v>
      </c>
      <c r="CI204" s="30"/>
      <c r="CJ204" s="30"/>
      <c r="CK204" s="30"/>
      <c r="CP204" s="222" t="b">
        <f t="shared" si="30"/>
        <v>0</v>
      </c>
      <c r="CQ204" s="222" t="b">
        <f t="shared" si="31"/>
        <v>0</v>
      </c>
      <c r="CY204" s="222" t="b">
        <f>CY134</f>
        <v>0</v>
      </c>
      <c r="DC204" s="37"/>
      <c r="DD204" s="223"/>
      <c r="DE204" s="223"/>
      <c r="DF204" s="223"/>
      <c r="DG204" s="223"/>
      <c r="DH204" s="223"/>
      <c r="DJ204" s="254"/>
      <c r="DS204" s="231"/>
    </row>
    <row r="205" spans="6:123" ht="15" customHeight="1">
      <c r="F205" s="52"/>
      <c r="G205" s="53"/>
      <c r="H205" s="258"/>
      <c r="I205" s="258"/>
      <c r="J205" s="258"/>
      <c r="K205" s="258"/>
      <c r="L205" s="258"/>
      <c r="M205" s="258"/>
      <c r="N205" s="258"/>
      <c r="O205" s="258"/>
      <c r="P205" s="258"/>
      <c r="Q205" s="258"/>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58"/>
      <c r="AM205" s="258"/>
      <c r="AN205" s="258"/>
      <c r="AO205" s="258"/>
      <c r="AP205" s="258"/>
      <c r="AQ205" s="258"/>
      <c r="AR205" s="258"/>
      <c r="AS205" s="258"/>
      <c r="AT205" s="258"/>
      <c r="AU205" s="258"/>
      <c r="AV205" s="258"/>
      <c r="AW205" s="258"/>
      <c r="AX205" s="258"/>
      <c r="AY205" s="258"/>
      <c r="AZ205" s="258"/>
      <c r="BA205" s="258"/>
      <c r="BB205" s="54"/>
      <c r="BC205" s="54"/>
      <c r="BD205" s="54"/>
      <c r="BE205" s="54"/>
      <c r="BF205" s="54"/>
      <c r="BG205" s="55"/>
      <c r="BM205" s="288"/>
      <c r="BN205" s="247"/>
      <c r="BO205" s="247"/>
      <c r="BP205" s="247"/>
      <c r="BQ205" s="247"/>
      <c r="BR205" s="247"/>
      <c r="BS205" s="247"/>
      <c r="BT205" s="247"/>
      <c r="BU205" s="247"/>
      <c r="BV205" s="247"/>
      <c r="BW205" s="247"/>
      <c r="BX205" s="247"/>
      <c r="BY205" s="247"/>
      <c r="BZ205" s="247"/>
      <c r="CA205" s="247"/>
      <c r="CB205" s="279"/>
      <c r="CF205" s="276" t="s">
        <v>889</v>
      </c>
      <c r="CG205" s="277" t="s">
        <v>170</v>
      </c>
      <c r="CH205" s="247" t="b">
        <f t="shared" ref="CH205:CH268" si="32">IF(COUNTIF(CP205:DC205,TRUE)=0,FALSE,TRUE)</f>
        <v>0</v>
      </c>
      <c r="CI205" s="30"/>
      <c r="CJ205" s="30"/>
      <c r="CK205" s="30"/>
      <c r="CP205" s="222" t="b">
        <f t="shared" ref="CP205:CP268" si="33">IF(COUNTIF(DJ:DJ,CF205)&gt;0,TRUE,FALSE)</f>
        <v>0</v>
      </c>
      <c r="CQ205" s="222" t="b">
        <f t="shared" ref="CQ205:CQ268" si="34">IF(COUNTIF($BO$142:$CB$317,CF205)&gt;0,TRUE,FALSE)</f>
        <v>0</v>
      </c>
      <c r="CZ205" s="222" t="b">
        <f>CZ135</f>
        <v>0</v>
      </c>
      <c r="DC205" s="37"/>
      <c r="DD205" s="223"/>
      <c r="DE205" s="223"/>
      <c r="DF205" s="223"/>
      <c r="DG205" s="223"/>
      <c r="DH205" s="223"/>
      <c r="DJ205" s="254"/>
      <c r="DS205" s="231"/>
    </row>
    <row r="206" spans="6:123" ht="15" customHeight="1">
      <c r="F206" s="259"/>
      <c r="G206" s="260"/>
      <c r="H206" s="261"/>
      <c r="I206" s="261"/>
      <c r="J206" s="261"/>
      <c r="K206" s="261"/>
      <c r="L206" s="261"/>
      <c r="M206" s="261"/>
      <c r="N206" s="261"/>
      <c r="O206" s="261"/>
      <c r="P206" s="261"/>
      <c r="Q206" s="261"/>
      <c r="R206" s="261"/>
      <c r="S206" s="261"/>
      <c r="T206" s="261"/>
      <c r="U206" s="261"/>
      <c r="V206" s="261"/>
      <c r="W206" s="261"/>
      <c r="X206" s="261"/>
      <c r="Y206" s="261"/>
      <c r="Z206" s="261"/>
      <c r="AA206" s="261"/>
      <c r="AB206" s="261"/>
      <c r="AC206" s="261"/>
      <c r="AD206" s="261"/>
      <c r="AE206" s="261"/>
      <c r="AF206" s="261"/>
      <c r="AG206" s="261"/>
      <c r="AH206" s="261"/>
      <c r="AI206" s="261"/>
      <c r="AJ206" s="261"/>
      <c r="AK206" s="261"/>
      <c r="AL206" s="261"/>
      <c r="AM206" s="261"/>
      <c r="AN206" s="261"/>
      <c r="AO206" s="261"/>
      <c r="AP206" s="261"/>
      <c r="AQ206" s="261"/>
      <c r="AR206" s="261"/>
      <c r="AS206" s="261"/>
      <c r="AT206" s="261"/>
      <c r="AU206" s="261"/>
      <c r="AV206" s="261"/>
      <c r="AW206" s="261"/>
      <c r="AX206" s="261"/>
      <c r="AY206" s="261"/>
      <c r="AZ206" s="261"/>
      <c r="BA206" s="261"/>
      <c r="BB206" s="56"/>
      <c r="BC206" s="56"/>
      <c r="BD206" s="56"/>
      <c r="BE206" s="56"/>
      <c r="BF206" s="56"/>
      <c r="BG206" s="57"/>
      <c r="BM206" s="288"/>
      <c r="BN206" s="247"/>
      <c r="BO206" s="247"/>
      <c r="BP206" s="247"/>
      <c r="BQ206" s="247"/>
      <c r="BR206" s="247"/>
      <c r="BS206" s="247"/>
      <c r="BT206" s="247"/>
      <c r="BU206" s="247"/>
      <c r="BV206" s="247"/>
      <c r="BW206" s="247"/>
      <c r="BX206" s="247"/>
      <c r="BY206" s="247"/>
      <c r="BZ206" s="247"/>
      <c r="CA206" s="247"/>
      <c r="CB206" s="279"/>
      <c r="CF206" s="274" t="s">
        <v>823</v>
      </c>
      <c r="CG206" s="277" t="s">
        <v>175</v>
      </c>
      <c r="CH206" s="247" t="b">
        <f t="shared" si="32"/>
        <v>0</v>
      </c>
      <c r="CI206" s="30"/>
      <c r="CJ206" s="30"/>
      <c r="CK206" s="30"/>
      <c r="CP206" s="222" t="b">
        <f t="shared" si="33"/>
        <v>0</v>
      </c>
      <c r="CQ206" s="222" t="b">
        <f t="shared" si="34"/>
        <v>0</v>
      </c>
      <c r="CY206" s="222" t="b">
        <f>CY134</f>
        <v>0</v>
      </c>
      <c r="DC206" s="37"/>
      <c r="DD206" s="223"/>
      <c r="DE206" s="223"/>
      <c r="DF206" s="223"/>
      <c r="DG206" s="223"/>
      <c r="DH206" s="223"/>
      <c r="DJ206" s="254"/>
      <c r="DS206" s="231"/>
    </row>
    <row r="207" spans="6:123" ht="15" customHeight="1">
      <c r="F207" s="8" t="s">
        <v>753</v>
      </c>
      <c r="G207" s="221"/>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c r="AX207" s="252"/>
      <c r="AY207" s="252"/>
      <c r="AZ207" s="252"/>
      <c r="BA207" s="252"/>
      <c r="BB207" s="6"/>
      <c r="BC207" s="6"/>
      <c r="BD207" s="6"/>
      <c r="BE207" s="6"/>
      <c r="BF207" s="6"/>
      <c r="BG207" s="9"/>
      <c r="BM207" s="288"/>
      <c r="BN207" s="247"/>
      <c r="BO207" s="247"/>
      <c r="BP207" s="247"/>
      <c r="BQ207" s="247"/>
      <c r="BR207" s="247"/>
      <c r="BS207" s="247"/>
      <c r="BT207" s="247"/>
      <c r="BU207" s="247"/>
      <c r="BV207" s="247"/>
      <c r="BW207" s="247"/>
      <c r="BX207" s="247"/>
      <c r="BY207" s="247"/>
      <c r="BZ207" s="247"/>
      <c r="CA207" s="247"/>
      <c r="CB207" s="279"/>
      <c r="CF207" s="274" t="s">
        <v>890</v>
      </c>
      <c r="CG207" s="277" t="s">
        <v>176</v>
      </c>
      <c r="CH207" s="247" t="b">
        <f t="shared" si="32"/>
        <v>0</v>
      </c>
      <c r="CI207" s="30"/>
      <c r="CJ207" s="30"/>
      <c r="CK207" s="30"/>
      <c r="CP207" s="222" t="b">
        <f t="shared" si="33"/>
        <v>0</v>
      </c>
      <c r="CQ207" s="222" t="b">
        <f t="shared" si="34"/>
        <v>0</v>
      </c>
      <c r="CZ207" s="222" t="b">
        <f>CZ135</f>
        <v>0</v>
      </c>
      <c r="DC207" s="37"/>
      <c r="DD207" s="223"/>
      <c r="DE207" s="223"/>
      <c r="DF207" s="223"/>
      <c r="DG207" s="223"/>
      <c r="DH207" s="223"/>
      <c r="DJ207" s="254"/>
      <c r="DS207" s="231"/>
    </row>
    <row r="208" spans="6:123" ht="15" customHeight="1">
      <c r="F208" s="36"/>
      <c r="G208" s="221"/>
      <c r="H208" s="252"/>
      <c r="I208" s="252"/>
      <c r="J208" s="252"/>
      <c r="K208" s="252"/>
      <c r="L208" s="252"/>
      <c r="M208" s="252"/>
      <c r="N208" s="252"/>
      <c r="O208" s="262" t="s">
        <v>734</v>
      </c>
      <c r="P208" s="262"/>
      <c r="Q208" s="262" t="s">
        <v>735</v>
      </c>
      <c r="R208" s="252"/>
      <c r="S208" s="252"/>
      <c r="T208" s="252"/>
      <c r="U208" s="252"/>
      <c r="V208" s="252"/>
      <c r="W208" s="252"/>
      <c r="X208" s="252"/>
      <c r="Y208" s="252"/>
      <c r="Z208" s="252"/>
      <c r="AA208" s="252"/>
      <c r="AB208" s="262" t="s">
        <v>733</v>
      </c>
      <c r="AC208" s="262"/>
      <c r="AD208" s="262" t="s">
        <v>754</v>
      </c>
      <c r="AE208" s="252"/>
      <c r="AF208" s="252"/>
      <c r="AG208" s="252"/>
      <c r="AH208" s="252"/>
      <c r="AI208" s="252"/>
      <c r="AJ208" s="252"/>
      <c r="AK208" s="252"/>
      <c r="AL208" s="252"/>
      <c r="AM208" s="252"/>
      <c r="AN208" s="252"/>
      <c r="AO208" s="262" t="s">
        <v>733</v>
      </c>
      <c r="AP208" s="262"/>
      <c r="AQ208" s="262" t="s">
        <v>754</v>
      </c>
      <c r="AR208" s="252"/>
      <c r="AS208" s="252"/>
      <c r="AT208" s="252"/>
      <c r="AU208" s="252"/>
      <c r="AV208" s="252"/>
      <c r="AW208" s="252"/>
      <c r="AX208" s="252"/>
      <c r="AY208" s="252"/>
      <c r="AZ208" s="252"/>
      <c r="BA208" s="252"/>
      <c r="BB208" s="262" t="s">
        <v>733</v>
      </c>
      <c r="BC208" s="262"/>
      <c r="BD208" s="262" t="s">
        <v>755</v>
      </c>
      <c r="BE208" s="6"/>
      <c r="BF208" s="6"/>
      <c r="BG208" s="9"/>
      <c r="BM208" s="288"/>
      <c r="BN208" s="247"/>
      <c r="BO208" s="247"/>
      <c r="BP208" s="247"/>
      <c r="BQ208" s="247"/>
      <c r="BR208" s="247"/>
      <c r="BS208" s="247"/>
      <c r="BT208" s="247"/>
      <c r="BU208" s="247"/>
      <c r="BV208" s="247"/>
      <c r="BW208" s="247"/>
      <c r="BX208" s="247"/>
      <c r="BY208" s="247"/>
      <c r="BZ208" s="247"/>
      <c r="CA208" s="247"/>
      <c r="CB208" s="279"/>
      <c r="CF208" s="274" t="s">
        <v>891</v>
      </c>
      <c r="CG208" s="277" t="s">
        <v>892</v>
      </c>
      <c r="CH208" s="247" t="b">
        <f t="shared" si="32"/>
        <v>0</v>
      </c>
      <c r="CI208" s="30"/>
      <c r="CJ208" s="30"/>
      <c r="CK208" s="30"/>
      <c r="CP208" s="222" t="b">
        <f t="shared" si="33"/>
        <v>0</v>
      </c>
      <c r="CQ208" s="222" t="b">
        <f t="shared" si="34"/>
        <v>0</v>
      </c>
      <c r="CZ208" s="292" t="b">
        <f>CZ135</f>
        <v>0</v>
      </c>
      <c r="DC208" s="37"/>
      <c r="DD208" s="223"/>
      <c r="DE208" s="223"/>
      <c r="DF208" s="223"/>
      <c r="DG208" s="223"/>
      <c r="DH208" s="223"/>
      <c r="DJ208" s="254"/>
      <c r="DS208" s="231"/>
    </row>
    <row r="209" spans="2:123" ht="15" customHeight="1">
      <c r="B209" s="35"/>
      <c r="F209" s="36"/>
      <c r="G209" s="221"/>
      <c r="H209" s="252" t="s">
        <v>193</v>
      </c>
      <c r="I209" s="252"/>
      <c r="J209" s="252"/>
      <c r="K209" s="252"/>
      <c r="L209" s="252"/>
      <c r="M209" s="252"/>
      <c r="N209" s="252"/>
      <c r="O209" s="252"/>
      <c r="P209" s="252"/>
      <c r="Q209" s="252"/>
      <c r="R209" s="252"/>
      <c r="S209" s="252"/>
      <c r="T209" s="252"/>
      <c r="U209" s="252" t="s">
        <v>194</v>
      </c>
      <c r="V209" s="252"/>
      <c r="W209" s="252"/>
      <c r="X209" s="252"/>
      <c r="Y209" s="252"/>
      <c r="Z209" s="252"/>
      <c r="AA209" s="252"/>
      <c r="AB209" s="252"/>
      <c r="AC209" s="252"/>
      <c r="AD209" s="252"/>
      <c r="AE209" s="252"/>
      <c r="AF209" s="252"/>
      <c r="AG209" s="252"/>
      <c r="AH209" s="252" t="s">
        <v>195</v>
      </c>
      <c r="AI209" s="252"/>
      <c r="AJ209" s="252"/>
      <c r="AK209" s="252"/>
      <c r="AL209" s="252"/>
      <c r="AM209" s="252"/>
      <c r="AN209" s="252"/>
      <c r="AO209" s="252"/>
      <c r="AP209" s="252"/>
      <c r="AQ209" s="252"/>
      <c r="AR209" s="252"/>
      <c r="AS209" s="252"/>
      <c r="AT209" s="252"/>
      <c r="AU209" s="252" t="s">
        <v>196</v>
      </c>
      <c r="AV209" s="252"/>
      <c r="AW209" s="252"/>
      <c r="AX209" s="252"/>
      <c r="AY209" s="252"/>
      <c r="AZ209" s="252"/>
      <c r="BA209" s="252"/>
      <c r="BB209" s="10"/>
      <c r="BC209" s="10"/>
      <c r="BD209" s="10"/>
      <c r="BE209" s="10"/>
      <c r="BF209" s="10"/>
      <c r="BG209" s="9"/>
      <c r="BM209" s="288"/>
      <c r="BN209" s="247"/>
      <c r="BO209" s="247"/>
      <c r="BP209" s="247"/>
      <c r="BQ209" s="247"/>
      <c r="BR209" s="247"/>
      <c r="BS209" s="247" t="b">
        <v>0</v>
      </c>
      <c r="BT209" s="247"/>
      <c r="BU209" s="247" t="str">
        <f>IF(BM209=TRUE,H209,"")</f>
        <v/>
      </c>
      <c r="BV209" s="247" t="str">
        <f>IF(BN209=TRUE,H209&amp;"_1mM","")</f>
        <v/>
      </c>
      <c r="BW209" s="247" t="str">
        <f>IF(BO209=TRUE,U209,"")</f>
        <v/>
      </c>
      <c r="BX209" s="247" t="str">
        <f>IF(BP209=TRUE,U209&amp;"_1mM","")</f>
        <v/>
      </c>
      <c r="BY209" s="247" t="str">
        <f>IF(BQ209=TRUE,AH209,"")</f>
        <v/>
      </c>
      <c r="BZ209" s="247" t="str">
        <f>IF(BR209=TRUE,AH209&amp;"_1mM","")</f>
        <v/>
      </c>
      <c r="CA209" s="247" t="str">
        <f>IF(BS209=TRUE,AU209,"")</f>
        <v/>
      </c>
      <c r="CB209" s="279" t="str">
        <f>IF(BT209=TRUE,AU209&amp;"_1mM","")</f>
        <v/>
      </c>
      <c r="CF209" s="274" t="s">
        <v>853</v>
      </c>
      <c r="CG209" s="277" t="s">
        <v>751</v>
      </c>
      <c r="CH209" s="247" t="b">
        <f t="shared" si="32"/>
        <v>0</v>
      </c>
      <c r="CI209" s="30"/>
      <c r="CJ209" s="30"/>
      <c r="CK209" s="30"/>
      <c r="CP209" s="222" t="b">
        <f t="shared" si="33"/>
        <v>0</v>
      </c>
      <c r="CQ209" s="222" t="b">
        <f t="shared" si="34"/>
        <v>0</v>
      </c>
      <c r="CY209" s="222" t="b">
        <f>CY134</f>
        <v>0</v>
      </c>
      <c r="DC209" s="37"/>
      <c r="DD209" s="223"/>
      <c r="DE209" s="223"/>
      <c r="DF209" s="223"/>
      <c r="DG209" s="223"/>
      <c r="DH209" s="223"/>
      <c r="DJ209" s="254"/>
      <c r="DS209" s="231"/>
    </row>
    <row r="210" spans="2:123" ht="15" customHeight="1">
      <c r="B210" s="35"/>
      <c r="F210" s="36"/>
      <c r="G210" s="221"/>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10"/>
      <c r="BC210" s="10"/>
      <c r="BD210" s="10"/>
      <c r="BE210" s="10"/>
      <c r="BF210" s="10"/>
      <c r="BG210" s="9"/>
      <c r="BM210" s="288"/>
      <c r="BN210" s="247"/>
      <c r="BO210" s="247"/>
      <c r="BP210" s="247"/>
      <c r="BQ210" s="247"/>
      <c r="BR210" s="247"/>
      <c r="BS210" s="247"/>
      <c r="BT210" s="247"/>
      <c r="BU210" s="247"/>
      <c r="BV210" s="247"/>
      <c r="BW210" s="247"/>
      <c r="BX210" s="247"/>
      <c r="BY210" s="247"/>
      <c r="BZ210" s="247"/>
      <c r="CA210" s="247"/>
      <c r="CB210" s="279"/>
      <c r="CF210" s="274" t="s">
        <v>893</v>
      </c>
      <c r="CG210" s="277" t="s">
        <v>752</v>
      </c>
      <c r="CH210" s="247" t="b">
        <f t="shared" si="32"/>
        <v>0</v>
      </c>
      <c r="CI210" s="30"/>
      <c r="CJ210" s="30"/>
      <c r="CK210" s="30"/>
      <c r="CP210" s="222" t="b">
        <f t="shared" si="33"/>
        <v>0</v>
      </c>
      <c r="CQ210" s="222" t="b">
        <f t="shared" si="34"/>
        <v>0</v>
      </c>
      <c r="CZ210" s="222" t="b">
        <f>CZ135</f>
        <v>0</v>
      </c>
      <c r="DC210" s="37"/>
      <c r="DD210" s="223"/>
      <c r="DE210" s="223"/>
      <c r="DF210" s="223"/>
      <c r="DG210" s="223"/>
      <c r="DH210" s="223"/>
      <c r="DJ210" s="254"/>
      <c r="DS210" s="231"/>
    </row>
    <row r="211" spans="2:123" ht="15" customHeight="1">
      <c r="B211" s="35"/>
      <c r="F211" s="36"/>
      <c r="G211" s="221"/>
      <c r="H211" s="252" t="s">
        <v>199</v>
      </c>
      <c r="I211" s="252"/>
      <c r="J211" s="252"/>
      <c r="K211" s="252"/>
      <c r="L211" s="252"/>
      <c r="M211" s="252"/>
      <c r="N211" s="252"/>
      <c r="O211" s="252"/>
      <c r="P211" s="252"/>
      <c r="Q211" s="252"/>
      <c r="R211" s="252"/>
      <c r="S211" s="252"/>
      <c r="T211" s="252"/>
      <c r="U211" s="252" t="s">
        <v>200</v>
      </c>
      <c r="V211" s="252"/>
      <c r="W211" s="252"/>
      <c r="X211" s="252"/>
      <c r="Y211" s="252"/>
      <c r="Z211" s="252"/>
      <c r="AA211" s="252"/>
      <c r="AB211" s="252"/>
      <c r="AC211" s="252"/>
      <c r="AD211" s="252"/>
      <c r="AE211" s="252"/>
      <c r="AF211" s="252"/>
      <c r="AG211" s="252"/>
      <c r="AH211" s="252" t="s">
        <v>201</v>
      </c>
      <c r="AI211" s="252"/>
      <c r="AJ211" s="252"/>
      <c r="AK211" s="252"/>
      <c r="AL211" s="252"/>
      <c r="AM211" s="252"/>
      <c r="AN211" s="252"/>
      <c r="AO211" s="252"/>
      <c r="AP211" s="252"/>
      <c r="AQ211" s="252"/>
      <c r="AR211" s="252"/>
      <c r="AS211" s="252"/>
      <c r="AT211" s="252"/>
      <c r="AU211" s="252" t="s">
        <v>861</v>
      </c>
      <c r="AV211" s="252"/>
      <c r="AW211" s="252"/>
      <c r="AX211" s="252"/>
      <c r="AY211" s="252"/>
      <c r="AZ211" s="252"/>
      <c r="BA211" s="252"/>
      <c r="BB211" s="10"/>
      <c r="BC211" s="10"/>
      <c r="BD211" s="10"/>
      <c r="BE211" s="10"/>
      <c r="BF211" s="10"/>
      <c r="BG211" s="9"/>
      <c r="BM211" s="288" t="b">
        <v>0</v>
      </c>
      <c r="BN211" s="247"/>
      <c r="BO211" s="247"/>
      <c r="BP211" s="247"/>
      <c r="BQ211" s="247"/>
      <c r="BR211" s="247"/>
      <c r="BS211" s="247" t="b">
        <v>0</v>
      </c>
      <c r="BT211" s="247"/>
      <c r="BU211" s="247" t="str">
        <f>IF(BM211=TRUE,H211,"")</f>
        <v/>
      </c>
      <c r="BV211" s="247" t="str">
        <f>IF(BN211=TRUE,H211&amp;"_1mM","")</f>
        <v/>
      </c>
      <c r="BW211" s="247" t="str">
        <f>IF(BO211=TRUE,U211,"")</f>
        <v/>
      </c>
      <c r="BX211" s="247" t="str">
        <f>IF(BP211=TRUE,U211&amp;"_1mM","")</f>
        <v/>
      </c>
      <c r="BY211" s="247" t="str">
        <f>IF(BQ211=TRUE,AH211,"")</f>
        <v/>
      </c>
      <c r="BZ211" s="247" t="str">
        <f>IF(BR211=TRUE,AH211&amp;"_1mM","")</f>
        <v/>
      </c>
      <c r="CA211" s="247" t="str">
        <f>IF(BS211=TRUE,AU211,"")</f>
        <v/>
      </c>
      <c r="CB211" s="279" t="str">
        <f>IF(BT211=TRUE,AU211&amp;"_1mM","")</f>
        <v/>
      </c>
      <c r="CF211" s="274" t="s">
        <v>183</v>
      </c>
      <c r="CG211" s="277" t="s">
        <v>183</v>
      </c>
      <c r="CH211" s="247" t="b">
        <f t="shared" si="32"/>
        <v>0</v>
      </c>
      <c r="CI211" s="30"/>
      <c r="CJ211" s="30"/>
      <c r="CK211" s="30"/>
      <c r="CP211" s="222" t="b">
        <f t="shared" si="33"/>
        <v>0</v>
      </c>
      <c r="CQ211" s="222" t="b">
        <f t="shared" si="34"/>
        <v>0</v>
      </c>
      <c r="CY211" s="222" t="b">
        <f>CY134</f>
        <v>0</v>
      </c>
      <c r="DC211" s="37"/>
      <c r="DD211" s="223"/>
      <c r="DE211" s="223"/>
      <c r="DF211" s="223"/>
      <c r="DG211" s="223"/>
      <c r="DH211" s="223"/>
      <c r="DJ211" s="254"/>
      <c r="DS211" s="231"/>
    </row>
    <row r="212" spans="2:123" ht="15" customHeight="1">
      <c r="B212" s="35"/>
      <c r="F212" s="36"/>
      <c r="G212" s="221"/>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c r="AX212" s="252"/>
      <c r="AY212" s="252"/>
      <c r="AZ212" s="252"/>
      <c r="BA212" s="252"/>
      <c r="BB212" s="10"/>
      <c r="BC212" s="10"/>
      <c r="BD212" s="10"/>
      <c r="BE212" s="10"/>
      <c r="BF212" s="10"/>
      <c r="BG212" s="9"/>
      <c r="BM212" s="288"/>
      <c r="BN212" s="247"/>
      <c r="BO212" s="247"/>
      <c r="BP212" s="247"/>
      <c r="BQ212" s="247"/>
      <c r="BR212" s="247"/>
      <c r="BS212" s="247"/>
      <c r="BT212" s="247"/>
      <c r="BU212" s="247"/>
      <c r="BV212" s="247"/>
      <c r="BW212" s="247"/>
      <c r="BX212" s="247"/>
      <c r="BY212" s="247"/>
      <c r="BZ212" s="247"/>
      <c r="CA212" s="247"/>
      <c r="CB212" s="279"/>
      <c r="CF212" s="274" t="s">
        <v>184</v>
      </c>
      <c r="CG212" s="277" t="s">
        <v>184</v>
      </c>
      <c r="CH212" s="247" t="b">
        <f t="shared" si="32"/>
        <v>0</v>
      </c>
      <c r="CI212" s="30"/>
      <c r="CJ212" s="30"/>
      <c r="CK212" s="30"/>
      <c r="CP212" s="222" t="b">
        <f t="shared" si="33"/>
        <v>0</v>
      </c>
      <c r="CQ212" s="222" t="b">
        <f t="shared" si="34"/>
        <v>0</v>
      </c>
      <c r="CZ212" s="222" t="b">
        <f>CZ135</f>
        <v>0</v>
      </c>
      <c r="DC212" s="37"/>
      <c r="DD212" s="223"/>
      <c r="DE212" s="223"/>
      <c r="DF212" s="223"/>
      <c r="DG212" s="223"/>
      <c r="DH212" s="223"/>
      <c r="DJ212" s="254"/>
      <c r="DS212" s="231"/>
    </row>
    <row r="213" spans="2:123" ht="15" customHeight="1">
      <c r="B213" s="35"/>
      <c r="F213" s="36"/>
      <c r="G213" s="221"/>
      <c r="H213" s="252" t="s">
        <v>204</v>
      </c>
      <c r="I213" s="252"/>
      <c r="J213" s="252"/>
      <c r="K213" s="252"/>
      <c r="L213" s="252"/>
      <c r="M213" s="252"/>
      <c r="N213" s="252"/>
      <c r="O213" s="252"/>
      <c r="P213" s="252"/>
      <c r="Q213" s="252"/>
      <c r="R213" s="252"/>
      <c r="S213" s="252"/>
      <c r="T213" s="252"/>
      <c r="U213" s="252" t="s">
        <v>205</v>
      </c>
      <c r="V213" s="252"/>
      <c r="W213" s="252"/>
      <c r="X213" s="252"/>
      <c r="Y213" s="252"/>
      <c r="Z213" s="252"/>
      <c r="AA213" s="252"/>
      <c r="AB213" s="252"/>
      <c r="AC213" s="252"/>
      <c r="AD213" s="252"/>
      <c r="AE213" s="252"/>
      <c r="AF213" s="252"/>
      <c r="AG213" s="252"/>
      <c r="AH213" s="252" t="s">
        <v>206</v>
      </c>
      <c r="AI213" s="252"/>
      <c r="AJ213" s="252"/>
      <c r="AK213" s="252"/>
      <c r="AL213" s="252"/>
      <c r="AM213" s="252"/>
      <c r="AN213" s="252"/>
      <c r="AO213" s="252"/>
      <c r="AP213" s="252"/>
      <c r="AQ213" s="252"/>
      <c r="AR213" s="252"/>
      <c r="AS213" s="252"/>
      <c r="AT213" s="252"/>
      <c r="AU213" s="252" t="s">
        <v>588</v>
      </c>
      <c r="AV213" s="252"/>
      <c r="AW213" s="252"/>
      <c r="AX213" s="252"/>
      <c r="AY213" s="252"/>
      <c r="AZ213" s="252"/>
      <c r="BA213" s="252"/>
      <c r="BB213" s="10"/>
      <c r="BC213" s="10"/>
      <c r="BD213" s="10"/>
      <c r="BE213" s="10"/>
      <c r="BF213" s="10"/>
      <c r="BG213" s="9"/>
      <c r="BM213" s="288"/>
      <c r="BN213" s="247"/>
      <c r="BO213" s="247"/>
      <c r="BP213" s="247"/>
      <c r="BQ213" s="247"/>
      <c r="BR213" s="247"/>
      <c r="BS213" s="247"/>
      <c r="BT213" s="247"/>
      <c r="BU213" s="247" t="str">
        <f>IF(BM213=TRUE,H213,"")</f>
        <v/>
      </c>
      <c r="BV213" s="247" t="str">
        <f>IF(BN213=TRUE,H213&amp;"_1mM","")</f>
        <v/>
      </c>
      <c r="BW213" s="247" t="str">
        <f>IF(BO213=TRUE,U213,"")</f>
        <v/>
      </c>
      <c r="BX213" s="247" t="str">
        <f>IF(BP213=TRUE,U213&amp;"_1mM","")</f>
        <v/>
      </c>
      <c r="BY213" s="247" t="str">
        <f>IF(BQ213=TRUE,AH213,"")</f>
        <v/>
      </c>
      <c r="BZ213" s="247" t="str">
        <f>IF(BR213=TRUE,AH213&amp;"_1mM","")</f>
        <v/>
      </c>
      <c r="CA213" s="247" t="str">
        <f>IF(BS213=TRUE,AU213,"")</f>
        <v/>
      </c>
      <c r="CB213" s="279" t="str">
        <f>IF(BT213=TRUE,AU213&amp;"_1mM","")</f>
        <v/>
      </c>
      <c r="CF213" s="274" t="s">
        <v>188</v>
      </c>
      <c r="CG213" s="277" t="s">
        <v>188</v>
      </c>
      <c r="CH213" s="247" t="b">
        <f t="shared" si="32"/>
        <v>0</v>
      </c>
      <c r="CI213" s="30"/>
      <c r="CJ213" s="30"/>
      <c r="CK213" s="30"/>
      <c r="CP213" s="222" t="b">
        <f t="shared" si="33"/>
        <v>0</v>
      </c>
      <c r="CQ213" s="222" t="b">
        <f t="shared" si="34"/>
        <v>0</v>
      </c>
      <c r="CR213" s="222" t="b">
        <f>CR127</f>
        <v>0</v>
      </c>
      <c r="CY213" s="222" t="b">
        <f>CY134</f>
        <v>0</v>
      </c>
      <c r="DC213" s="37"/>
      <c r="DD213" s="223"/>
      <c r="DE213" s="223"/>
      <c r="DF213" s="223"/>
      <c r="DG213" s="223"/>
      <c r="DH213" s="223"/>
      <c r="DJ213" s="254"/>
      <c r="DS213" s="231"/>
    </row>
    <row r="214" spans="2:123" ht="15" customHeight="1">
      <c r="B214" s="35"/>
      <c r="F214" s="36"/>
      <c r="G214" s="221"/>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2"/>
      <c r="AY214" s="252"/>
      <c r="AZ214" s="252"/>
      <c r="BA214" s="252"/>
      <c r="BB214" s="10"/>
      <c r="BC214" s="10"/>
      <c r="BD214" s="10"/>
      <c r="BE214" s="10"/>
      <c r="BF214" s="10"/>
      <c r="BG214" s="9"/>
      <c r="BM214" s="288"/>
      <c r="BN214" s="247"/>
      <c r="BO214" s="247"/>
      <c r="BP214" s="247"/>
      <c r="BQ214" s="247"/>
      <c r="BR214" s="247"/>
      <c r="BS214" s="247"/>
      <c r="BT214" s="247"/>
      <c r="BU214" s="247"/>
      <c r="BV214" s="247"/>
      <c r="BW214" s="247"/>
      <c r="BX214" s="247"/>
      <c r="BY214" s="247"/>
      <c r="BZ214" s="247"/>
      <c r="CA214" s="247"/>
      <c r="CB214" s="279"/>
      <c r="CF214" s="274" t="s">
        <v>189</v>
      </c>
      <c r="CG214" s="277" t="s">
        <v>189</v>
      </c>
      <c r="CH214" s="247" t="b">
        <f>IF(COUNTIF(CP214:DC214,TRUE)=0,FALSE,TRUE)</f>
        <v>0</v>
      </c>
      <c r="CI214" s="30"/>
      <c r="CJ214" s="30"/>
      <c r="CK214" s="30"/>
      <c r="CP214" s="222" t="b">
        <f t="shared" si="33"/>
        <v>0</v>
      </c>
      <c r="CQ214" s="222" t="b">
        <f t="shared" si="34"/>
        <v>0</v>
      </c>
      <c r="CZ214" s="222" t="b">
        <f>CZ135</f>
        <v>0</v>
      </c>
      <c r="DC214" s="37"/>
      <c r="DD214" s="223"/>
      <c r="DE214" s="223"/>
      <c r="DF214" s="223"/>
      <c r="DG214" s="223"/>
      <c r="DH214" s="223"/>
      <c r="DJ214" s="254"/>
      <c r="DS214" s="231"/>
    </row>
    <row r="215" spans="2:123" ht="15" customHeight="1">
      <c r="B215" s="35"/>
      <c r="F215" s="36"/>
      <c r="G215" s="221"/>
      <c r="H215" s="252" t="s">
        <v>207</v>
      </c>
      <c r="I215" s="252"/>
      <c r="J215" s="252"/>
      <c r="K215" s="252"/>
      <c r="L215" s="252"/>
      <c r="M215" s="252"/>
      <c r="N215" s="252"/>
      <c r="O215" s="252"/>
      <c r="P215" s="263" t="s">
        <v>757</v>
      </c>
      <c r="Q215" s="252"/>
      <c r="R215" s="252"/>
      <c r="S215" s="252"/>
      <c r="T215" s="252"/>
      <c r="U215" s="252" t="s">
        <v>210</v>
      </c>
      <c r="V215" s="252"/>
      <c r="W215" s="252"/>
      <c r="X215" s="252"/>
      <c r="Y215" s="252"/>
      <c r="Z215" s="252"/>
      <c r="AA215" s="252"/>
      <c r="AB215" s="252"/>
      <c r="AC215" s="252"/>
      <c r="AD215" s="252"/>
      <c r="AE215" s="252"/>
      <c r="AF215" s="252"/>
      <c r="AG215" s="252"/>
      <c r="AH215" s="252" t="s">
        <v>211</v>
      </c>
      <c r="AI215" s="252"/>
      <c r="AJ215" s="252"/>
      <c r="AK215" s="252"/>
      <c r="AL215" s="252"/>
      <c r="AM215" s="252"/>
      <c r="AN215" s="252"/>
      <c r="AO215" s="252"/>
      <c r="AP215" s="252"/>
      <c r="AQ215" s="252"/>
      <c r="AR215" s="252"/>
      <c r="AS215" s="252"/>
      <c r="AT215" s="252"/>
      <c r="AU215" s="252" t="s">
        <v>212</v>
      </c>
      <c r="AV215" s="253"/>
      <c r="AW215" s="253"/>
      <c r="AX215" s="253"/>
      <c r="AY215" s="253"/>
      <c r="AZ215" s="253"/>
      <c r="BA215" s="253"/>
      <c r="BB215" s="10"/>
      <c r="BC215" s="10"/>
      <c r="BD215" s="10"/>
      <c r="BE215" s="11"/>
      <c r="BF215" s="11"/>
      <c r="BG215" s="9"/>
      <c r="BM215" s="288" t="b">
        <v>0</v>
      </c>
      <c r="BN215" s="247"/>
      <c r="BO215" s="247"/>
      <c r="BP215" s="247"/>
      <c r="BQ215" s="247"/>
      <c r="BR215" s="247"/>
      <c r="BS215" s="247"/>
      <c r="BT215" s="247"/>
      <c r="BU215" s="247" t="str">
        <f>IF(BM215=TRUE,H215,"")</f>
        <v/>
      </c>
      <c r="BV215" s="247" t="str">
        <f>IF(BN215=TRUE,H215&amp;"_1mM","")</f>
        <v/>
      </c>
      <c r="BW215" s="247" t="str">
        <f>IF(BO215=TRUE,U215,"")</f>
        <v/>
      </c>
      <c r="BX215" s="247" t="str">
        <f>IF(BP215=TRUE,U215&amp;"_1mM","")</f>
        <v/>
      </c>
      <c r="BY215" s="247" t="str">
        <f>IF(BQ215=TRUE,AH215,"")</f>
        <v/>
      </c>
      <c r="BZ215" s="247" t="str">
        <f>IF(BR215=TRUE,AH215&amp;"_1mM","")</f>
        <v/>
      </c>
      <c r="CA215" s="247" t="str">
        <f>IF(BS215=TRUE,AU215,"")</f>
        <v/>
      </c>
      <c r="CB215" s="279" t="str">
        <f>IF(BT215=TRUE,AU215&amp;"_1mM","")</f>
        <v/>
      </c>
      <c r="CF215" s="274" t="s">
        <v>190</v>
      </c>
      <c r="CG215" s="277" t="s">
        <v>190</v>
      </c>
      <c r="CH215" s="247" t="b">
        <f t="shared" si="32"/>
        <v>0</v>
      </c>
      <c r="CI215" s="30"/>
      <c r="CJ215" s="30"/>
      <c r="CK215" s="30"/>
      <c r="CP215" s="222" t="b">
        <f t="shared" si="33"/>
        <v>0</v>
      </c>
      <c r="CQ215" s="222" t="b">
        <f t="shared" si="34"/>
        <v>0</v>
      </c>
      <c r="CY215" s="222" t="b">
        <f>CY134</f>
        <v>0</v>
      </c>
      <c r="DC215" s="37"/>
      <c r="DD215" s="223"/>
      <c r="DE215" s="223"/>
      <c r="DF215" s="223"/>
      <c r="DG215" s="223"/>
      <c r="DH215" s="223"/>
      <c r="DJ215" s="254"/>
      <c r="DS215" s="231"/>
    </row>
    <row r="216" spans="2:123" ht="15" customHeight="1">
      <c r="B216" s="35"/>
      <c r="F216" s="36"/>
      <c r="G216" s="221"/>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3"/>
      <c r="AW216" s="253"/>
      <c r="AX216" s="253"/>
      <c r="AY216" s="253"/>
      <c r="AZ216" s="253"/>
      <c r="BA216" s="253"/>
      <c r="BB216" s="10"/>
      <c r="BC216" s="10"/>
      <c r="BD216" s="10"/>
      <c r="BE216" s="11"/>
      <c r="BF216" s="11"/>
      <c r="BG216" s="9"/>
      <c r="BM216" s="288"/>
      <c r="BN216" s="247"/>
      <c r="BO216" s="247"/>
      <c r="BP216" s="247"/>
      <c r="BQ216" s="247"/>
      <c r="BR216" s="247"/>
      <c r="BS216" s="247"/>
      <c r="BT216" s="247"/>
      <c r="BU216" s="247"/>
      <c r="BV216" s="247"/>
      <c r="BW216" s="247"/>
      <c r="BX216" s="247"/>
      <c r="BY216" s="247"/>
      <c r="BZ216" s="247"/>
      <c r="CA216" s="247"/>
      <c r="CB216" s="279"/>
      <c r="CF216" s="274" t="s">
        <v>191</v>
      </c>
      <c r="CG216" s="277" t="s">
        <v>191</v>
      </c>
      <c r="CH216" s="247" t="b">
        <f t="shared" si="32"/>
        <v>0</v>
      </c>
      <c r="CI216" s="30"/>
      <c r="CJ216" s="30"/>
      <c r="CK216" s="30"/>
      <c r="CP216" s="222" t="b">
        <f t="shared" si="33"/>
        <v>0</v>
      </c>
      <c r="CQ216" s="222" t="b">
        <f t="shared" si="34"/>
        <v>0</v>
      </c>
      <c r="CZ216" s="222" t="b">
        <f>CZ135</f>
        <v>0</v>
      </c>
      <c r="DC216" s="37"/>
      <c r="DD216" s="223"/>
      <c r="DE216" s="223"/>
      <c r="DF216" s="223"/>
      <c r="DG216" s="223"/>
      <c r="DH216" s="223"/>
      <c r="DJ216" s="254"/>
      <c r="DS216" s="231"/>
    </row>
    <row r="217" spans="2:123" ht="15" customHeight="1">
      <c r="B217" s="35"/>
      <c r="F217" s="36"/>
      <c r="G217" s="221"/>
      <c r="H217" s="252" t="s">
        <v>213</v>
      </c>
      <c r="I217" s="252"/>
      <c r="J217" s="252"/>
      <c r="K217" s="252"/>
      <c r="L217" s="252"/>
      <c r="M217" s="252"/>
      <c r="N217" s="252"/>
      <c r="O217" s="252"/>
      <c r="P217" s="252"/>
      <c r="Q217" s="252"/>
      <c r="R217" s="252"/>
      <c r="S217" s="252"/>
      <c r="T217" s="252"/>
      <c r="U217" s="252" t="s">
        <v>216</v>
      </c>
      <c r="V217" s="252"/>
      <c r="W217" s="252"/>
      <c r="X217" s="252"/>
      <c r="Y217" s="252"/>
      <c r="Z217" s="252"/>
      <c r="AA217" s="252"/>
      <c r="AB217" s="252"/>
      <c r="AC217" s="252"/>
      <c r="AD217" s="252"/>
      <c r="AE217" s="252"/>
      <c r="AF217" s="252"/>
      <c r="AG217" s="252"/>
      <c r="AH217" s="252" t="s">
        <v>217</v>
      </c>
      <c r="AI217" s="252"/>
      <c r="AJ217" s="252"/>
      <c r="AK217" s="252"/>
      <c r="AL217" s="252"/>
      <c r="AM217" s="252"/>
      <c r="AN217" s="252"/>
      <c r="AO217" s="252"/>
      <c r="AP217" s="252"/>
      <c r="AQ217" s="252"/>
      <c r="AR217" s="252"/>
      <c r="AS217" s="252"/>
      <c r="AT217" s="252"/>
      <c r="AU217" s="252" t="s">
        <v>218</v>
      </c>
      <c r="AV217" s="252"/>
      <c r="AW217" s="252"/>
      <c r="AX217" s="252"/>
      <c r="AY217" s="252"/>
      <c r="AZ217" s="252"/>
      <c r="BA217" s="252"/>
      <c r="BB217" s="10"/>
      <c r="BC217" s="10"/>
      <c r="BD217" s="10"/>
      <c r="BE217" s="10"/>
      <c r="BF217" s="10"/>
      <c r="BG217" s="9"/>
      <c r="BM217" s="288"/>
      <c r="BN217" s="247"/>
      <c r="BO217" s="247"/>
      <c r="BP217" s="247"/>
      <c r="BQ217" s="247"/>
      <c r="BR217" s="247"/>
      <c r="BS217" s="247"/>
      <c r="BT217" s="247"/>
      <c r="BU217" s="247" t="str">
        <f>IF(BM217=TRUE,H217,"")</f>
        <v/>
      </c>
      <c r="BV217" s="247" t="str">
        <f>IF(BN217=TRUE,H217&amp;"_1mM","")</f>
        <v/>
      </c>
      <c r="BW217" s="247" t="str">
        <f>IF(BO217=TRUE,U217,"")</f>
        <v/>
      </c>
      <c r="BX217" s="247" t="str">
        <f>IF(BP217=TRUE,U217&amp;"_1mM","")</f>
        <v/>
      </c>
      <c r="BY217" s="247" t="str">
        <f>IF(BQ217=TRUE,AH217,"")</f>
        <v/>
      </c>
      <c r="BZ217" s="247" t="str">
        <f>IF(BR217=TRUE,AH217&amp;"_1mM","")</f>
        <v/>
      </c>
      <c r="CA217" s="247" t="str">
        <f>IF(BS217=TRUE,AU217,"")</f>
        <v/>
      </c>
      <c r="CB217" s="279" t="str">
        <f>IF(BT217=TRUE,AU217&amp;"_1mM","")</f>
        <v/>
      </c>
      <c r="CF217" s="274" t="s">
        <v>192</v>
      </c>
      <c r="CG217" s="277" t="s">
        <v>192</v>
      </c>
      <c r="CH217" s="247" t="b">
        <f t="shared" si="32"/>
        <v>0</v>
      </c>
      <c r="CI217" s="30"/>
      <c r="CJ217" s="30"/>
      <c r="CK217" s="30"/>
      <c r="CP217" s="222" t="b">
        <f t="shared" si="33"/>
        <v>0</v>
      </c>
      <c r="CQ217" s="222" t="b">
        <f t="shared" si="34"/>
        <v>0</v>
      </c>
      <c r="CY217" s="222" t="b">
        <f>CY134</f>
        <v>0</v>
      </c>
      <c r="DC217" s="37"/>
      <c r="DD217" s="223"/>
      <c r="DE217" s="223"/>
      <c r="DF217" s="223"/>
      <c r="DG217" s="223"/>
      <c r="DH217" s="223"/>
      <c r="DJ217" s="254"/>
      <c r="DS217" s="231"/>
    </row>
    <row r="218" spans="2:123" ht="15" customHeight="1">
      <c r="B218" s="35"/>
      <c r="F218" s="36"/>
      <c r="G218" s="221"/>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c r="AX218" s="252"/>
      <c r="AY218" s="252"/>
      <c r="AZ218" s="252"/>
      <c r="BA218" s="252"/>
      <c r="BB218" s="10"/>
      <c r="BC218" s="10"/>
      <c r="BD218" s="10"/>
      <c r="BE218" s="10"/>
      <c r="BF218" s="10"/>
      <c r="BG218" s="9"/>
      <c r="BM218" s="288"/>
      <c r="BN218" s="247"/>
      <c r="BO218" s="247"/>
      <c r="BP218" s="247"/>
      <c r="BQ218" s="247"/>
      <c r="BR218" s="247"/>
      <c r="BS218" s="247"/>
      <c r="BT218" s="247"/>
      <c r="BU218" s="247"/>
      <c r="BV218" s="247"/>
      <c r="BW218" s="247"/>
      <c r="BX218" s="247"/>
      <c r="BY218" s="247"/>
      <c r="BZ218" s="247"/>
      <c r="CA218" s="247"/>
      <c r="CB218" s="279"/>
      <c r="CF218" s="274" t="s">
        <v>197</v>
      </c>
      <c r="CG218" s="277" t="s">
        <v>197</v>
      </c>
      <c r="CH218" s="247" t="b">
        <f t="shared" si="32"/>
        <v>0</v>
      </c>
      <c r="CI218" s="30"/>
      <c r="CJ218" s="30"/>
      <c r="CK218" s="30"/>
      <c r="CP218" s="222" t="b">
        <f t="shared" si="33"/>
        <v>0</v>
      </c>
      <c r="CQ218" s="222" t="b">
        <f t="shared" si="34"/>
        <v>0</v>
      </c>
      <c r="CZ218" s="222" t="b">
        <f>CZ135</f>
        <v>0</v>
      </c>
      <c r="DC218" s="37"/>
      <c r="DD218" s="223"/>
      <c r="DE218" s="223"/>
      <c r="DF218" s="223"/>
      <c r="DG218" s="223"/>
      <c r="DH218" s="223"/>
      <c r="DJ218" s="254"/>
      <c r="DS218" s="231"/>
    </row>
    <row r="219" spans="2:123" ht="15" customHeight="1">
      <c r="B219" s="35"/>
      <c r="F219" s="36"/>
      <c r="G219" s="221"/>
      <c r="H219" s="252" t="s">
        <v>219</v>
      </c>
      <c r="I219" s="252"/>
      <c r="J219" s="252"/>
      <c r="K219" s="252"/>
      <c r="L219" s="252"/>
      <c r="M219" s="252"/>
      <c r="N219" s="252"/>
      <c r="O219" s="252"/>
      <c r="P219" s="252"/>
      <c r="Q219" s="252"/>
      <c r="R219" s="252"/>
      <c r="S219" s="252"/>
      <c r="T219" s="252"/>
      <c r="U219" s="252" t="s">
        <v>222</v>
      </c>
      <c r="V219" s="252"/>
      <c r="W219" s="252"/>
      <c r="X219" s="252"/>
      <c r="Y219" s="252"/>
      <c r="Z219" s="252"/>
      <c r="AA219" s="252"/>
      <c r="AB219" s="252"/>
      <c r="AC219" s="252"/>
      <c r="AD219" s="252"/>
      <c r="AE219" s="252"/>
      <c r="AF219" s="252"/>
      <c r="AG219" s="252"/>
      <c r="AH219" s="252" t="s">
        <v>223</v>
      </c>
      <c r="AI219" s="252"/>
      <c r="AJ219" s="252"/>
      <c r="AK219" s="252"/>
      <c r="AL219" s="252"/>
      <c r="AM219" s="252"/>
      <c r="AN219" s="252"/>
      <c r="AO219" s="252"/>
      <c r="AP219" s="252"/>
      <c r="AQ219" s="252"/>
      <c r="AR219" s="252"/>
      <c r="AS219" s="252"/>
      <c r="AT219" s="252"/>
      <c r="AU219" s="252" t="s">
        <v>224</v>
      </c>
      <c r="AV219" s="252"/>
      <c r="AW219" s="252"/>
      <c r="AX219" s="252"/>
      <c r="AY219" s="252"/>
      <c r="AZ219" s="252"/>
      <c r="BA219" s="252"/>
      <c r="BB219" s="10"/>
      <c r="BC219" s="263" t="s">
        <v>756</v>
      </c>
      <c r="BD219" s="10"/>
      <c r="BE219" s="10"/>
      <c r="BF219" s="10"/>
      <c r="BG219" s="9"/>
      <c r="BM219" s="288"/>
      <c r="BN219" s="247"/>
      <c r="BO219" s="247"/>
      <c r="BP219" s="247"/>
      <c r="BQ219" s="247"/>
      <c r="BR219" s="247"/>
      <c r="BS219" s="247"/>
      <c r="BT219" s="247"/>
      <c r="BU219" s="247" t="str">
        <f>IF(BM219=TRUE,H219,"")</f>
        <v/>
      </c>
      <c r="BV219" s="247" t="str">
        <f>IF(BN219=TRUE,H219&amp;"_1mM","")</f>
        <v/>
      </c>
      <c r="BW219" s="247" t="str">
        <f>IF(BO219=TRUE,U219,"")</f>
        <v/>
      </c>
      <c r="BX219" s="247" t="str">
        <f>IF(BP219=TRUE,U219&amp;"_1mM","")</f>
        <v/>
      </c>
      <c r="BY219" s="247" t="str">
        <f>IF(BQ219=TRUE,AH219,"")</f>
        <v/>
      </c>
      <c r="BZ219" s="247" t="str">
        <f>IF(BR219=TRUE,AH219&amp;"_1mM","")</f>
        <v/>
      </c>
      <c r="CA219" s="247" t="str">
        <f>IF(BS219=TRUE,AU219,"")</f>
        <v/>
      </c>
      <c r="CB219" s="279" t="str">
        <f>IF(BT219=TRUE,AU219&amp;"_1mM","")</f>
        <v/>
      </c>
      <c r="CF219" s="274" t="s">
        <v>198</v>
      </c>
      <c r="CG219" s="277" t="s">
        <v>198</v>
      </c>
      <c r="CH219" s="247" t="b">
        <f t="shared" si="32"/>
        <v>0</v>
      </c>
      <c r="CI219" s="30"/>
      <c r="CJ219" s="30"/>
      <c r="CK219" s="30"/>
      <c r="CP219" s="222" t="b">
        <f t="shared" si="33"/>
        <v>0</v>
      </c>
      <c r="CQ219" s="222" t="b">
        <f t="shared" si="34"/>
        <v>0</v>
      </c>
      <c r="CY219" s="222" t="b">
        <f>CY134</f>
        <v>0</v>
      </c>
      <c r="DC219" s="37"/>
      <c r="DD219" s="223"/>
      <c r="DE219" s="223"/>
      <c r="DF219" s="223"/>
      <c r="DG219" s="223"/>
      <c r="DH219" s="223"/>
      <c r="DJ219" s="254"/>
      <c r="DS219" s="231"/>
    </row>
    <row r="220" spans="2:123" ht="15" customHeight="1">
      <c r="B220" s="35"/>
      <c r="F220" s="36"/>
      <c r="G220" s="221"/>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c r="AX220" s="252"/>
      <c r="AY220" s="252"/>
      <c r="AZ220" s="252"/>
      <c r="BA220" s="252"/>
      <c r="BB220" s="10"/>
      <c r="BC220" s="10"/>
      <c r="BD220" s="10"/>
      <c r="BE220" s="10"/>
      <c r="BF220" s="10"/>
      <c r="BG220" s="9"/>
      <c r="BM220" s="288"/>
      <c r="BN220" s="247"/>
      <c r="BO220" s="247"/>
      <c r="BP220" s="247"/>
      <c r="BQ220" s="247"/>
      <c r="BR220" s="247"/>
      <c r="BS220" s="247"/>
      <c r="BT220" s="247"/>
      <c r="BU220" s="247"/>
      <c r="BV220" s="247"/>
      <c r="BW220" s="247"/>
      <c r="BX220" s="247"/>
      <c r="BY220" s="247"/>
      <c r="BZ220" s="247"/>
      <c r="CA220" s="247"/>
      <c r="CB220" s="279"/>
      <c r="CF220" s="274" t="s">
        <v>202</v>
      </c>
      <c r="CG220" s="277" t="s">
        <v>202</v>
      </c>
      <c r="CH220" s="247" t="b">
        <f t="shared" si="32"/>
        <v>0</v>
      </c>
      <c r="CI220" s="30"/>
      <c r="CJ220" s="30"/>
      <c r="CK220" s="30"/>
      <c r="CP220" s="222" t="b">
        <f t="shared" si="33"/>
        <v>0</v>
      </c>
      <c r="CQ220" s="222" t="b">
        <f t="shared" si="34"/>
        <v>0</v>
      </c>
      <c r="CZ220" s="222" t="b">
        <f>CZ135</f>
        <v>0</v>
      </c>
      <c r="DC220" s="37"/>
      <c r="DD220" s="223"/>
      <c r="DE220" s="223"/>
      <c r="DF220" s="223"/>
      <c r="DG220" s="223"/>
      <c r="DH220" s="223"/>
      <c r="DJ220" s="254"/>
      <c r="DS220" s="231"/>
    </row>
    <row r="221" spans="2:123" ht="15" customHeight="1">
      <c r="B221" s="35"/>
      <c r="F221" s="36"/>
      <c r="G221" s="221"/>
      <c r="H221" s="252" t="s">
        <v>225</v>
      </c>
      <c r="I221" s="252"/>
      <c r="J221" s="252"/>
      <c r="K221" s="252"/>
      <c r="L221" s="252"/>
      <c r="M221" s="252"/>
      <c r="N221" s="252"/>
      <c r="O221" s="252"/>
      <c r="P221" s="252"/>
      <c r="Q221" s="252"/>
      <c r="R221" s="252"/>
      <c r="S221" s="252"/>
      <c r="T221" s="252"/>
      <c r="U221" s="252" t="s">
        <v>228</v>
      </c>
      <c r="V221" s="252"/>
      <c r="W221" s="252"/>
      <c r="X221" s="252"/>
      <c r="Y221" s="252"/>
      <c r="Z221" s="252"/>
      <c r="AA221" s="252"/>
      <c r="AB221" s="252"/>
      <c r="AC221" s="252"/>
      <c r="AD221" s="252"/>
      <c r="AE221" s="252"/>
      <c r="AF221" s="252"/>
      <c r="AG221" s="252"/>
      <c r="AH221" s="252" t="s">
        <v>229</v>
      </c>
      <c r="AI221" s="252"/>
      <c r="AJ221" s="252"/>
      <c r="AK221" s="252"/>
      <c r="AL221" s="252"/>
      <c r="AM221" s="252"/>
      <c r="AN221" s="252"/>
      <c r="AO221" s="252"/>
      <c r="AP221" s="252"/>
      <c r="AQ221" s="252"/>
      <c r="AR221" s="252"/>
      <c r="AS221" s="252"/>
      <c r="AT221" s="252"/>
      <c r="AU221" s="252" t="s">
        <v>568</v>
      </c>
      <c r="AV221" s="253"/>
      <c r="AW221" s="253"/>
      <c r="AX221" s="253"/>
      <c r="AY221" s="253"/>
      <c r="AZ221" s="253"/>
      <c r="BA221" s="253"/>
      <c r="BB221" s="10"/>
      <c r="BC221" s="10"/>
      <c r="BD221" s="10"/>
      <c r="BE221" s="11"/>
      <c r="BF221" s="11"/>
      <c r="BG221" s="9"/>
      <c r="BM221" s="288"/>
      <c r="BN221" s="247"/>
      <c r="BO221" s="247"/>
      <c r="BP221" s="247"/>
      <c r="BQ221" s="247"/>
      <c r="BR221" s="247"/>
      <c r="BS221" s="247"/>
      <c r="BT221" s="247"/>
      <c r="BU221" s="247" t="str">
        <f>IF(BM221=TRUE,H221,"")</f>
        <v/>
      </c>
      <c r="BV221" s="247" t="str">
        <f>IF(BN221=TRUE,H221&amp;"_1mM","")</f>
        <v/>
      </c>
      <c r="BW221" s="247" t="str">
        <f>IF(BO221=TRUE,U221,"")</f>
        <v/>
      </c>
      <c r="BX221" s="247" t="str">
        <f>IF(BP221=TRUE,U221&amp;"_1mM","")</f>
        <v/>
      </c>
      <c r="BY221" s="247" t="str">
        <f>IF(BQ221=TRUE,AH221,"")</f>
        <v/>
      </c>
      <c r="BZ221" s="247" t="str">
        <f>IF(BR221=TRUE,AH221&amp;"_1mM","")</f>
        <v/>
      </c>
      <c r="CA221" s="247" t="str">
        <f>IF(BS221=TRUE,AU221,"")</f>
        <v/>
      </c>
      <c r="CB221" s="279" t="str">
        <f>IF(BT221=TRUE,AU221&amp;"_1mM","")</f>
        <v/>
      </c>
      <c r="CF221" s="274" t="s">
        <v>203</v>
      </c>
      <c r="CG221" s="277" t="s">
        <v>203</v>
      </c>
      <c r="CH221" s="247" t="b">
        <f t="shared" si="32"/>
        <v>0</v>
      </c>
      <c r="CI221" s="30"/>
      <c r="CJ221" s="30"/>
      <c r="CK221" s="30"/>
      <c r="CP221" s="222" t="b">
        <f t="shared" si="33"/>
        <v>0</v>
      </c>
      <c r="CQ221" s="222" t="b">
        <f t="shared" si="34"/>
        <v>0</v>
      </c>
      <c r="CY221" s="222" t="b">
        <f>CY134</f>
        <v>0</v>
      </c>
      <c r="DC221" s="37"/>
      <c r="DD221" s="223"/>
      <c r="DE221" s="223"/>
      <c r="DF221" s="223"/>
      <c r="DG221" s="223"/>
      <c r="DH221" s="223"/>
      <c r="DJ221" s="254"/>
      <c r="DS221" s="231"/>
    </row>
    <row r="222" spans="2:123" ht="15" customHeight="1">
      <c r="B222" s="35"/>
      <c r="F222" s="36"/>
      <c r="G222" s="221"/>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3"/>
      <c r="AW222" s="253"/>
      <c r="AX222" s="253"/>
      <c r="AY222" s="253"/>
      <c r="AZ222" s="253"/>
      <c r="BA222" s="253"/>
      <c r="BB222" s="10"/>
      <c r="BC222" s="10"/>
      <c r="BD222" s="10"/>
      <c r="BE222" s="11"/>
      <c r="BF222" s="11"/>
      <c r="BG222" s="9"/>
      <c r="BM222" s="288"/>
      <c r="BN222" s="247"/>
      <c r="BO222" s="247"/>
      <c r="BP222" s="247"/>
      <c r="BQ222" s="247"/>
      <c r="BR222" s="247"/>
      <c r="BS222" s="247"/>
      <c r="BT222" s="247"/>
      <c r="BU222" s="247"/>
      <c r="BV222" s="247"/>
      <c r="BW222" s="247"/>
      <c r="BX222" s="247"/>
      <c r="BY222" s="247"/>
      <c r="BZ222" s="247"/>
      <c r="CA222" s="247"/>
      <c r="CB222" s="279"/>
      <c r="CF222" s="274" t="s">
        <v>208</v>
      </c>
      <c r="CG222" s="277" t="s">
        <v>208</v>
      </c>
      <c r="CH222" s="247" t="b">
        <f t="shared" si="32"/>
        <v>0</v>
      </c>
      <c r="CI222" s="30"/>
      <c r="CJ222" s="30"/>
      <c r="CK222" s="30"/>
      <c r="CP222" s="222" t="b">
        <f t="shared" si="33"/>
        <v>0</v>
      </c>
      <c r="CQ222" s="222" t="b">
        <f t="shared" si="34"/>
        <v>0</v>
      </c>
      <c r="CZ222" s="222" t="b">
        <f>CZ135</f>
        <v>0</v>
      </c>
      <c r="DC222" s="37"/>
      <c r="DD222" s="223"/>
      <c r="DE222" s="223"/>
      <c r="DF222" s="223"/>
      <c r="DG222" s="223"/>
      <c r="DH222" s="223"/>
      <c r="DJ222" s="254"/>
      <c r="DS222" s="231"/>
    </row>
    <row r="223" spans="2:123" ht="15" customHeight="1">
      <c r="B223" s="35"/>
      <c r="F223" s="36"/>
      <c r="G223" s="221"/>
      <c r="H223" s="252" t="s">
        <v>230</v>
      </c>
      <c r="I223" s="252"/>
      <c r="J223" s="252"/>
      <c r="K223" s="252"/>
      <c r="L223" s="252"/>
      <c r="M223" s="252"/>
      <c r="N223" s="252"/>
      <c r="O223" s="252"/>
      <c r="P223" s="252"/>
      <c r="Q223" s="252"/>
      <c r="R223" s="252"/>
      <c r="S223" s="252"/>
      <c r="T223" s="252"/>
      <c r="U223" s="252" t="s">
        <v>233</v>
      </c>
      <c r="V223" s="252"/>
      <c r="W223" s="252"/>
      <c r="X223" s="252"/>
      <c r="Y223" s="252"/>
      <c r="Z223" s="252"/>
      <c r="AA223" s="252"/>
      <c r="AB223" s="252"/>
      <c r="AC223" s="252"/>
      <c r="AD223" s="252"/>
      <c r="AE223" s="252"/>
      <c r="AF223" s="252"/>
      <c r="AG223" s="252"/>
      <c r="AH223" s="252" t="s">
        <v>234</v>
      </c>
      <c r="AI223" s="252"/>
      <c r="AJ223" s="252"/>
      <c r="AK223" s="252"/>
      <c r="AL223" s="252"/>
      <c r="AM223" s="252"/>
      <c r="AN223" s="252"/>
      <c r="AO223" s="252"/>
      <c r="AP223" s="252"/>
      <c r="AQ223" s="252"/>
      <c r="AR223" s="252"/>
      <c r="AS223" s="252"/>
      <c r="AT223" s="252"/>
      <c r="AU223" s="252" t="s">
        <v>235</v>
      </c>
      <c r="AV223" s="252"/>
      <c r="AW223" s="252"/>
      <c r="AX223" s="252"/>
      <c r="AY223" s="252"/>
      <c r="AZ223" s="252"/>
      <c r="BA223" s="252"/>
      <c r="BB223" s="10"/>
      <c r="BC223" s="10"/>
      <c r="BD223" s="10"/>
      <c r="BE223" s="10"/>
      <c r="BF223" s="10"/>
      <c r="BG223" s="9"/>
      <c r="BM223" s="288"/>
      <c r="BN223" s="247"/>
      <c r="BO223" s="247"/>
      <c r="BP223" s="247"/>
      <c r="BQ223" s="247"/>
      <c r="BR223" s="247"/>
      <c r="BS223" s="247"/>
      <c r="BT223" s="247"/>
      <c r="BU223" s="247" t="str">
        <f>IF(BM223=TRUE,H223,"")</f>
        <v/>
      </c>
      <c r="BV223" s="247" t="str">
        <f>IF(BN223=TRUE,H223&amp;"_1mM","")</f>
        <v/>
      </c>
      <c r="BW223" s="247" t="str">
        <f>IF(BO223=TRUE,U223,"")</f>
        <v/>
      </c>
      <c r="BX223" s="247" t="str">
        <f>IF(BP223=TRUE,U223&amp;"_1mM","")</f>
        <v/>
      </c>
      <c r="BY223" s="247" t="str">
        <f>IF(BQ223=TRUE,AH223,"")</f>
        <v/>
      </c>
      <c r="BZ223" s="247" t="str">
        <f>IF(BR223=TRUE,AH223&amp;"_1mM","")</f>
        <v/>
      </c>
      <c r="CA223" s="247" t="str">
        <f>IF(BS223=TRUE,AU223,"")</f>
        <v/>
      </c>
      <c r="CB223" s="279" t="str">
        <f>IF(BT223=TRUE,AU223&amp;"_1mM","")</f>
        <v/>
      </c>
      <c r="CF223" s="274" t="s">
        <v>209</v>
      </c>
      <c r="CG223" s="277" t="s">
        <v>209</v>
      </c>
      <c r="CH223" s="247" t="b">
        <f t="shared" si="32"/>
        <v>0</v>
      </c>
      <c r="CI223" s="30"/>
      <c r="CJ223" s="30"/>
      <c r="CK223" s="30"/>
      <c r="CP223" s="222" t="b">
        <f t="shared" si="33"/>
        <v>0</v>
      </c>
      <c r="CQ223" s="222" t="b">
        <f t="shared" si="34"/>
        <v>0</v>
      </c>
      <c r="CY223" s="222" t="b">
        <f>CY134</f>
        <v>0</v>
      </c>
      <c r="DC223" s="37"/>
      <c r="DD223" s="223"/>
      <c r="DE223" s="223"/>
      <c r="DF223" s="223"/>
      <c r="DG223" s="223"/>
      <c r="DH223" s="223"/>
      <c r="DJ223" s="254"/>
      <c r="DS223" s="231"/>
    </row>
    <row r="224" spans="2:123" ht="15" customHeight="1">
      <c r="B224" s="35"/>
      <c r="F224" s="36"/>
      <c r="G224" s="221"/>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10"/>
      <c r="BC224" s="10"/>
      <c r="BD224" s="10"/>
      <c r="BE224" s="10"/>
      <c r="BF224" s="10"/>
      <c r="BG224" s="9"/>
      <c r="BM224" s="288"/>
      <c r="BN224" s="247"/>
      <c r="BO224" s="247"/>
      <c r="BP224" s="247"/>
      <c r="BQ224" s="247"/>
      <c r="BR224" s="247"/>
      <c r="BS224" s="247"/>
      <c r="BT224" s="247"/>
      <c r="BU224" s="247"/>
      <c r="BV224" s="247"/>
      <c r="BW224" s="247"/>
      <c r="BX224" s="247"/>
      <c r="BY224" s="247"/>
      <c r="BZ224" s="247"/>
      <c r="CA224" s="247"/>
      <c r="CB224" s="279"/>
      <c r="CF224" s="274" t="s">
        <v>214</v>
      </c>
      <c r="CG224" s="277" t="s">
        <v>214</v>
      </c>
      <c r="CH224" s="247" t="b">
        <f t="shared" si="32"/>
        <v>0</v>
      </c>
      <c r="CI224" s="30"/>
      <c r="CJ224" s="30"/>
      <c r="CK224" s="30"/>
      <c r="CP224" s="222" t="b">
        <f t="shared" si="33"/>
        <v>0</v>
      </c>
      <c r="CQ224" s="222" t="b">
        <f t="shared" si="34"/>
        <v>0</v>
      </c>
      <c r="CZ224" s="222" t="b">
        <f>CZ135</f>
        <v>0</v>
      </c>
      <c r="DC224" s="37"/>
      <c r="DD224" s="223"/>
      <c r="DE224" s="223"/>
      <c r="DF224" s="223"/>
      <c r="DG224" s="223"/>
      <c r="DH224" s="223"/>
      <c r="DJ224" s="254"/>
      <c r="DS224" s="231"/>
    </row>
    <row r="225" spans="2:123" ht="15" customHeight="1">
      <c r="B225" s="35"/>
      <c r="F225" s="36"/>
      <c r="G225" s="221"/>
      <c r="H225" s="252" t="s">
        <v>236</v>
      </c>
      <c r="I225" s="252"/>
      <c r="J225" s="252"/>
      <c r="K225" s="252"/>
      <c r="L225" s="252"/>
      <c r="M225" s="252"/>
      <c r="N225" s="252"/>
      <c r="O225" s="252"/>
      <c r="P225" s="252"/>
      <c r="Q225" s="252"/>
      <c r="R225" s="252"/>
      <c r="S225" s="252"/>
      <c r="T225" s="252"/>
      <c r="U225" s="252" t="s">
        <v>239</v>
      </c>
      <c r="V225" s="252"/>
      <c r="W225" s="252"/>
      <c r="X225" s="252"/>
      <c r="Y225" s="252"/>
      <c r="Z225" s="252"/>
      <c r="AA225" s="252"/>
      <c r="AB225" s="252"/>
      <c r="AC225" s="252"/>
      <c r="AD225" s="252"/>
      <c r="AE225" s="252"/>
      <c r="AF225" s="252"/>
      <c r="AG225" s="252"/>
      <c r="AH225" s="252" t="s">
        <v>240</v>
      </c>
      <c r="AI225" s="252"/>
      <c r="AJ225" s="252"/>
      <c r="AK225" s="252"/>
      <c r="AL225" s="252"/>
      <c r="AM225" s="252"/>
      <c r="AN225" s="252"/>
      <c r="AO225" s="252"/>
      <c r="AP225" s="252"/>
      <c r="AQ225" s="252"/>
      <c r="AR225" s="252"/>
      <c r="AS225" s="252"/>
      <c r="AT225" s="252"/>
      <c r="AU225" s="252" t="s">
        <v>241</v>
      </c>
      <c r="AV225" s="252"/>
      <c r="AW225" s="252"/>
      <c r="AX225" s="252"/>
      <c r="AY225" s="252"/>
      <c r="AZ225" s="252"/>
      <c r="BA225" s="252"/>
      <c r="BB225" s="10"/>
      <c r="BC225" s="10"/>
      <c r="BD225" s="10"/>
      <c r="BE225" s="10"/>
      <c r="BF225" s="10"/>
      <c r="BG225" s="9"/>
      <c r="BM225" s="288"/>
      <c r="BN225" s="247"/>
      <c r="BO225" s="247"/>
      <c r="BP225" s="247"/>
      <c r="BQ225" s="247"/>
      <c r="BR225" s="247"/>
      <c r="BS225" s="247"/>
      <c r="BT225" s="247"/>
      <c r="BU225" s="247" t="str">
        <f>IF(BM225=TRUE,H225,"")</f>
        <v/>
      </c>
      <c r="BV225" s="247" t="str">
        <f>IF(BN225=TRUE,H225&amp;"_1mM","")</f>
        <v/>
      </c>
      <c r="BW225" s="247" t="str">
        <f>IF(BO225=TRUE,U225,"")</f>
        <v/>
      </c>
      <c r="BX225" s="247" t="str">
        <f>IF(BP225=TRUE,U225&amp;"_1mM","")</f>
        <v/>
      </c>
      <c r="BY225" s="247" t="str">
        <f>IF(BQ225=TRUE,AH225,"")</f>
        <v/>
      </c>
      <c r="BZ225" s="247" t="str">
        <f>IF(BR225=TRUE,AH225&amp;"_1mM","")</f>
        <v/>
      </c>
      <c r="CA225" s="247" t="str">
        <f>IF(BS225=TRUE,AU225,"")</f>
        <v/>
      </c>
      <c r="CB225" s="279" t="str">
        <f>IF(BT225=TRUE,AU225&amp;"_1mM","")</f>
        <v/>
      </c>
      <c r="CF225" s="274" t="s">
        <v>215</v>
      </c>
      <c r="CG225" s="277" t="s">
        <v>215</v>
      </c>
      <c r="CH225" s="247" t="b">
        <f t="shared" si="32"/>
        <v>0</v>
      </c>
      <c r="CI225" s="30"/>
      <c r="CJ225" s="30"/>
      <c r="CK225" s="30"/>
      <c r="CP225" s="222" t="b">
        <f t="shared" si="33"/>
        <v>0</v>
      </c>
      <c r="CQ225" s="222" t="b">
        <f t="shared" si="34"/>
        <v>0</v>
      </c>
      <c r="CY225" s="222" t="b">
        <f>CY134</f>
        <v>0</v>
      </c>
      <c r="DC225" s="37"/>
      <c r="DD225" s="223"/>
      <c r="DE225" s="223"/>
      <c r="DF225" s="223"/>
      <c r="DG225" s="223"/>
      <c r="DH225" s="223"/>
      <c r="DJ225" s="254"/>
      <c r="DS225" s="231"/>
    </row>
    <row r="226" spans="2:123" ht="15" customHeight="1">
      <c r="B226" s="35"/>
      <c r="F226" s="36"/>
      <c r="G226" s="221"/>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c r="AV226" s="252"/>
      <c r="AW226" s="252"/>
      <c r="AX226" s="252"/>
      <c r="AY226" s="252"/>
      <c r="AZ226" s="252"/>
      <c r="BA226" s="252"/>
      <c r="BB226" s="10"/>
      <c r="BC226" s="10"/>
      <c r="BD226" s="10"/>
      <c r="BE226" s="10"/>
      <c r="BF226" s="10"/>
      <c r="BG226" s="9"/>
      <c r="BM226" s="288"/>
      <c r="BN226" s="247"/>
      <c r="BO226" s="247"/>
      <c r="BP226" s="247"/>
      <c r="BQ226" s="247"/>
      <c r="BR226" s="247"/>
      <c r="BS226" s="247"/>
      <c r="BT226" s="247"/>
      <c r="BU226" s="247"/>
      <c r="BV226" s="247"/>
      <c r="BW226" s="247"/>
      <c r="BX226" s="247"/>
      <c r="BY226" s="247"/>
      <c r="BZ226" s="247"/>
      <c r="CA226" s="247"/>
      <c r="CB226" s="279"/>
      <c r="CF226" s="274" t="s">
        <v>220</v>
      </c>
      <c r="CG226" s="277" t="s">
        <v>220</v>
      </c>
      <c r="CH226" s="247" t="b">
        <f t="shared" si="32"/>
        <v>0</v>
      </c>
      <c r="CI226" s="30"/>
      <c r="CJ226" s="30"/>
      <c r="CK226" s="30"/>
      <c r="CP226" s="222" t="b">
        <f t="shared" si="33"/>
        <v>0</v>
      </c>
      <c r="CQ226" s="222" t="b">
        <f t="shared" si="34"/>
        <v>0</v>
      </c>
      <c r="CZ226" s="222" t="b">
        <f>CZ135</f>
        <v>0</v>
      </c>
      <c r="DC226" s="37"/>
      <c r="DD226" s="223"/>
      <c r="DE226" s="223"/>
      <c r="DF226" s="223"/>
      <c r="DG226" s="223"/>
      <c r="DH226" s="223"/>
      <c r="DJ226" s="254"/>
      <c r="DS226" s="231"/>
    </row>
    <row r="227" spans="2:123" ht="15" customHeight="1">
      <c r="B227" s="35"/>
      <c r="F227" s="36"/>
      <c r="G227" s="221"/>
      <c r="H227" s="252" t="s">
        <v>242</v>
      </c>
      <c r="I227" s="252"/>
      <c r="J227" s="252"/>
      <c r="K227" s="252"/>
      <c r="L227" s="252"/>
      <c r="M227" s="252"/>
      <c r="N227" s="252"/>
      <c r="O227" s="252"/>
      <c r="P227" s="252"/>
      <c r="Q227" s="252"/>
      <c r="R227" s="252"/>
      <c r="S227" s="252"/>
      <c r="T227" s="252"/>
      <c r="U227" s="252" t="s">
        <v>245</v>
      </c>
      <c r="V227" s="252"/>
      <c r="W227" s="252"/>
      <c r="X227" s="252"/>
      <c r="Y227" s="252"/>
      <c r="Z227" s="252"/>
      <c r="AA227" s="252"/>
      <c r="AB227" s="252"/>
      <c r="AC227" s="252"/>
      <c r="AD227" s="252"/>
      <c r="AE227" s="252"/>
      <c r="AF227" s="252"/>
      <c r="AG227" s="252"/>
      <c r="AH227" s="252" t="s">
        <v>246</v>
      </c>
      <c r="AI227" s="252"/>
      <c r="AJ227" s="252"/>
      <c r="AK227" s="252"/>
      <c r="AL227" s="252"/>
      <c r="AM227" s="252"/>
      <c r="AN227" s="252"/>
      <c r="AO227" s="252"/>
      <c r="AP227" s="252"/>
      <c r="AQ227" s="252"/>
      <c r="AR227" s="252"/>
      <c r="AS227" s="252"/>
      <c r="AT227" s="252"/>
      <c r="AU227" s="252" t="s">
        <v>247</v>
      </c>
      <c r="AV227" s="252"/>
      <c r="AW227" s="252"/>
      <c r="AX227" s="252"/>
      <c r="AY227" s="252"/>
      <c r="AZ227" s="252"/>
      <c r="BA227" s="252"/>
      <c r="BB227" s="10"/>
      <c r="BC227" s="10"/>
      <c r="BD227" s="10"/>
      <c r="BE227" s="10"/>
      <c r="BF227" s="10"/>
      <c r="BG227" s="9"/>
      <c r="BM227" s="288"/>
      <c r="BN227" s="247"/>
      <c r="BO227" s="247"/>
      <c r="BP227" s="247"/>
      <c r="BQ227" s="247"/>
      <c r="BR227" s="247"/>
      <c r="BS227" s="247"/>
      <c r="BT227" s="247"/>
      <c r="BU227" s="247" t="str">
        <f>IF(BM227=TRUE,H227,"")</f>
        <v/>
      </c>
      <c r="BV227" s="247" t="str">
        <f>IF(BN227=TRUE,H227&amp;"_1mM","")</f>
        <v/>
      </c>
      <c r="BW227" s="247" t="str">
        <f>IF(BO227=TRUE,U227,"")</f>
        <v/>
      </c>
      <c r="BX227" s="247" t="str">
        <f>IF(BP227=TRUE,U227&amp;"_1mM","")</f>
        <v/>
      </c>
      <c r="BY227" s="247" t="str">
        <f>IF(BQ227=TRUE,AH227,"")</f>
        <v/>
      </c>
      <c r="BZ227" s="247" t="str">
        <f>IF(BR227=TRUE,AH227&amp;"_1mM","")</f>
        <v/>
      </c>
      <c r="CA227" s="247" t="str">
        <f>IF(BS227=TRUE,AU227,"")</f>
        <v/>
      </c>
      <c r="CB227" s="279" t="str">
        <f>IF(BT227=TRUE,AU227&amp;"_1mM","")</f>
        <v/>
      </c>
      <c r="CF227" s="274" t="s">
        <v>221</v>
      </c>
      <c r="CG227" s="277" t="s">
        <v>221</v>
      </c>
      <c r="CH227" s="247" t="b">
        <f t="shared" si="32"/>
        <v>0</v>
      </c>
      <c r="CI227" s="30"/>
      <c r="CJ227" s="30"/>
      <c r="CK227" s="30"/>
      <c r="CP227" s="222" t="b">
        <f t="shared" si="33"/>
        <v>0</v>
      </c>
      <c r="CQ227" s="222" t="b">
        <f t="shared" si="34"/>
        <v>0</v>
      </c>
      <c r="CY227" s="222" t="b">
        <f>CY134</f>
        <v>0</v>
      </c>
      <c r="DC227" s="37"/>
      <c r="DD227" s="223"/>
      <c r="DE227" s="223"/>
      <c r="DF227" s="223"/>
      <c r="DG227" s="223"/>
      <c r="DH227" s="223"/>
      <c r="DJ227" s="254"/>
      <c r="DS227" s="231"/>
    </row>
    <row r="228" spans="2:123" ht="15" customHeight="1">
      <c r="B228" s="35"/>
      <c r="F228" s="36"/>
      <c r="G228" s="221"/>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c r="BA228" s="252"/>
      <c r="BB228" s="10"/>
      <c r="BC228" s="10"/>
      <c r="BD228" s="10"/>
      <c r="BE228" s="10"/>
      <c r="BF228" s="10"/>
      <c r="BG228" s="9"/>
      <c r="BM228" s="288"/>
      <c r="BN228" s="247"/>
      <c r="BO228" s="247"/>
      <c r="BP228" s="247"/>
      <c r="BQ228" s="247"/>
      <c r="BR228" s="247"/>
      <c r="BS228" s="247"/>
      <c r="BT228" s="247"/>
      <c r="BU228" s="247"/>
      <c r="BV228" s="247"/>
      <c r="BW228" s="247"/>
      <c r="BX228" s="247"/>
      <c r="BY228" s="247"/>
      <c r="BZ228" s="247"/>
      <c r="CA228" s="247"/>
      <c r="CB228" s="279"/>
      <c r="CF228" s="276" t="s">
        <v>226</v>
      </c>
      <c r="CG228" s="277" t="s">
        <v>226</v>
      </c>
      <c r="CH228" s="247" t="b">
        <f t="shared" si="32"/>
        <v>0</v>
      </c>
      <c r="CI228" s="30"/>
      <c r="CJ228" s="30"/>
      <c r="CK228" s="30"/>
      <c r="CP228" s="222" t="b">
        <f t="shared" si="33"/>
        <v>0</v>
      </c>
      <c r="CQ228" s="222" t="b">
        <f t="shared" si="34"/>
        <v>0</v>
      </c>
      <c r="CZ228" s="222" t="b">
        <f>CZ135</f>
        <v>0</v>
      </c>
      <c r="DC228" s="37"/>
      <c r="DD228" s="223"/>
      <c r="DE228" s="223"/>
      <c r="DF228" s="223"/>
      <c r="DG228" s="223"/>
      <c r="DH228" s="223"/>
      <c r="DJ228" s="254"/>
      <c r="DS228" s="231"/>
    </row>
    <row r="229" spans="2:123" ht="15" customHeight="1">
      <c r="B229" s="35"/>
      <c r="F229" s="36"/>
      <c r="G229" s="221"/>
      <c r="H229" s="252" t="s">
        <v>248</v>
      </c>
      <c r="I229" s="252"/>
      <c r="J229" s="252"/>
      <c r="K229" s="252"/>
      <c r="L229" s="252"/>
      <c r="M229" s="252"/>
      <c r="N229" s="252"/>
      <c r="O229" s="252"/>
      <c r="P229" s="252"/>
      <c r="Q229" s="252"/>
      <c r="R229" s="252"/>
      <c r="S229" s="252"/>
      <c r="T229" s="252"/>
      <c r="U229" s="252" t="s">
        <v>250</v>
      </c>
      <c r="V229" s="252"/>
      <c r="W229" s="252"/>
      <c r="X229" s="252"/>
      <c r="Y229" s="252"/>
      <c r="Z229" s="252"/>
      <c r="AA229" s="252"/>
      <c r="AB229" s="252"/>
      <c r="AC229" s="252"/>
      <c r="AD229" s="252"/>
      <c r="AE229" s="252"/>
      <c r="AF229" s="252"/>
      <c r="AG229" s="252"/>
      <c r="AH229" s="252" t="s">
        <v>251</v>
      </c>
      <c r="AI229" s="252"/>
      <c r="AJ229" s="252"/>
      <c r="AK229" s="252"/>
      <c r="AL229" s="252"/>
      <c r="AM229" s="252"/>
      <c r="AN229" s="252"/>
      <c r="AO229" s="252"/>
      <c r="AP229" s="252"/>
      <c r="AQ229" s="252"/>
      <c r="AR229" s="252"/>
      <c r="AS229" s="252"/>
      <c r="AT229" s="252"/>
      <c r="AU229" s="252" t="s">
        <v>252</v>
      </c>
      <c r="AV229" s="252"/>
      <c r="AW229" s="252"/>
      <c r="AX229" s="252"/>
      <c r="AY229" s="252"/>
      <c r="AZ229" s="252"/>
      <c r="BA229" s="252"/>
      <c r="BB229" s="10"/>
      <c r="BC229" s="10"/>
      <c r="BD229" s="10"/>
      <c r="BE229" s="10"/>
      <c r="BF229" s="10"/>
      <c r="BG229" s="9"/>
      <c r="BM229" s="288"/>
      <c r="BN229" s="247"/>
      <c r="BO229" s="247"/>
      <c r="BP229" s="247"/>
      <c r="BQ229" s="247"/>
      <c r="BR229" s="247"/>
      <c r="BS229" s="247"/>
      <c r="BT229" s="247"/>
      <c r="BU229" s="247" t="str">
        <f>IF(BM229=TRUE,H229,"")</f>
        <v/>
      </c>
      <c r="BV229" s="247" t="str">
        <f>IF(BN229=TRUE,H229&amp;"_1mM","")</f>
        <v/>
      </c>
      <c r="BW229" s="247" t="str">
        <f>IF(BO229=TRUE,U229,"")</f>
        <v/>
      </c>
      <c r="BX229" s="247" t="str">
        <f>IF(BP229=TRUE,U229&amp;"_1mM","")</f>
        <v/>
      </c>
      <c r="BY229" s="247" t="str">
        <f>IF(BQ229=TRUE,AH229,"")</f>
        <v/>
      </c>
      <c r="BZ229" s="247" t="str">
        <f>IF(BR229=TRUE,AH229&amp;"_1mM","")</f>
        <v/>
      </c>
      <c r="CA229" s="247" t="str">
        <f>IF(BS229=TRUE,AU229,"")</f>
        <v/>
      </c>
      <c r="CB229" s="279" t="str">
        <f>IF(BT229=TRUE,AU229&amp;"_1mM","")</f>
        <v/>
      </c>
      <c r="CF229" s="276" t="s">
        <v>227</v>
      </c>
      <c r="CG229" s="277" t="s">
        <v>227</v>
      </c>
      <c r="CH229" s="247" t="b">
        <f t="shared" si="32"/>
        <v>0</v>
      </c>
      <c r="CI229" s="30"/>
      <c r="CJ229" s="30"/>
      <c r="CK229" s="30"/>
      <c r="CP229" s="222" t="b">
        <f t="shared" si="33"/>
        <v>0</v>
      </c>
      <c r="CQ229" s="222" t="b">
        <f t="shared" si="34"/>
        <v>0</v>
      </c>
      <c r="CY229" s="222" t="b">
        <f>CY134</f>
        <v>0</v>
      </c>
      <c r="DC229" s="37"/>
      <c r="DD229" s="223"/>
      <c r="DE229" s="223"/>
      <c r="DF229" s="223"/>
      <c r="DG229" s="223"/>
      <c r="DH229" s="223"/>
      <c r="DJ229" s="254"/>
      <c r="DS229" s="231"/>
    </row>
    <row r="230" spans="2:123" ht="15" customHeight="1">
      <c r="B230" s="35"/>
      <c r="F230" s="36"/>
      <c r="G230" s="221"/>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2"/>
      <c r="AV230" s="252"/>
      <c r="AW230" s="252"/>
      <c r="AX230" s="252"/>
      <c r="AY230" s="252"/>
      <c r="AZ230" s="252"/>
      <c r="BA230" s="252"/>
      <c r="BB230" s="10"/>
      <c r="BC230" s="10"/>
      <c r="BD230" s="10"/>
      <c r="BE230" s="10"/>
      <c r="BF230" s="10"/>
      <c r="BG230" s="9"/>
      <c r="BM230" s="288"/>
      <c r="BN230" s="247"/>
      <c r="BO230" s="247"/>
      <c r="BP230" s="247"/>
      <c r="BQ230" s="247"/>
      <c r="BR230" s="247"/>
      <c r="BS230" s="247"/>
      <c r="BT230" s="247"/>
      <c r="BU230" s="247"/>
      <c r="BV230" s="247"/>
      <c r="BW230" s="247"/>
      <c r="BX230" s="247"/>
      <c r="BY230" s="247"/>
      <c r="BZ230" s="247"/>
      <c r="CA230" s="247"/>
      <c r="CB230" s="279"/>
      <c r="CF230" s="274" t="s">
        <v>231</v>
      </c>
      <c r="CG230" s="277" t="s">
        <v>231</v>
      </c>
      <c r="CH230" s="247" t="b">
        <f t="shared" si="32"/>
        <v>0</v>
      </c>
      <c r="CI230" s="30"/>
      <c r="CJ230" s="30"/>
      <c r="CK230" s="30"/>
      <c r="CP230" s="222" t="b">
        <f t="shared" si="33"/>
        <v>0</v>
      </c>
      <c r="CQ230" s="222" t="b">
        <f t="shared" si="34"/>
        <v>0</v>
      </c>
      <c r="CZ230" s="222" t="b">
        <f>CZ135</f>
        <v>0</v>
      </c>
      <c r="DC230" s="37"/>
      <c r="DD230" s="223"/>
      <c r="DE230" s="223"/>
      <c r="DF230" s="223"/>
      <c r="DG230" s="223"/>
      <c r="DH230" s="223"/>
      <c r="DJ230" s="254"/>
      <c r="DS230" s="231"/>
    </row>
    <row r="231" spans="2:123" ht="15" customHeight="1">
      <c r="B231" s="35"/>
      <c r="F231" s="36"/>
      <c r="G231" s="221"/>
      <c r="H231" s="252" t="s">
        <v>253</v>
      </c>
      <c r="I231" s="252"/>
      <c r="J231" s="252"/>
      <c r="K231" s="252"/>
      <c r="L231" s="252"/>
      <c r="M231" s="252"/>
      <c r="N231" s="252"/>
      <c r="O231" s="252"/>
      <c r="P231" s="252"/>
      <c r="Q231" s="252"/>
      <c r="R231" s="252"/>
      <c r="S231" s="252"/>
      <c r="T231" s="252"/>
      <c r="U231" s="252" t="s">
        <v>255</v>
      </c>
      <c r="V231" s="252"/>
      <c r="W231" s="252"/>
      <c r="X231" s="252"/>
      <c r="Y231" s="252"/>
      <c r="Z231" s="252"/>
      <c r="AA231" s="252"/>
      <c r="AB231" s="252"/>
      <c r="AC231" s="252"/>
      <c r="AD231" s="252"/>
      <c r="AE231" s="252"/>
      <c r="AF231" s="252"/>
      <c r="AG231" s="252"/>
      <c r="AH231" s="252" t="s">
        <v>256</v>
      </c>
      <c r="AI231" s="252"/>
      <c r="AJ231" s="252"/>
      <c r="AK231" s="252"/>
      <c r="AL231" s="252"/>
      <c r="AM231" s="252"/>
      <c r="AN231" s="252"/>
      <c r="AO231" s="252"/>
      <c r="AP231" s="252"/>
      <c r="AQ231" s="252"/>
      <c r="AR231" s="252"/>
      <c r="AS231" s="252"/>
      <c r="AT231" s="252"/>
      <c r="AU231" s="252" t="s">
        <v>257</v>
      </c>
      <c r="AV231" s="253"/>
      <c r="AW231" s="253"/>
      <c r="AX231" s="253"/>
      <c r="AY231" s="253"/>
      <c r="AZ231" s="253"/>
      <c r="BA231" s="253"/>
      <c r="BB231" s="10"/>
      <c r="BC231" s="10"/>
      <c r="BD231" s="10"/>
      <c r="BE231" s="11"/>
      <c r="BF231" s="11"/>
      <c r="BG231" s="9"/>
      <c r="BM231" s="288"/>
      <c r="BN231" s="247"/>
      <c r="BO231" s="247"/>
      <c r="BP231" s="247"/>
      <c r="BQ231" s="247"/>
      <c r="BR231" s="247"/>
      <c r="BS231" s="247"/>
      <c r="BT231" s="247"/>
      <c r="BU231" s="247" t="str">
        <f>IF(BM231=TRUE,H231,"")</f>
        <v/>
      </c>
      <c r="BV231" s="247" t="str">
        <f>IF(BN231=TRUE,H231&amp;"_1mM","")</f>
        <v/>
      </c>
      <c r="BW231" s="247" t="str">
        <f>IF(BO231=TRUE,U231,"")</f>
        <v/>
      </c>
      <c r="BX231" s="247" t="str">
        <f>IF(BP231=TRUE,U231&amp;"_1mM","")</f>
        <v/>
      </c>
      <c r="BY231" s="247" t="str">
        <f>IF(BQ231=TRUE,AH231,"")</f>
        <v/>
      </c>
      <c r="BZ231" s="247" t="str">
        <f>IF(BR231=TRUE,AH231&amp;"_1mM","")</f>
        <v/>
      </c>
      <c r="CA231" s="247" t="str">
        <f>IF(BS231=TRUE,AU231,"")</f>
        <v/>
      </c>
      <c r="CB231" s="279" t="str">
        <f>IF(BT231=TRUE,AU231&amp;"_1mM","")</f>
        <v/>
      </c>
      <c r="CF231" s="274" t="s">
        <v>232</v>
      </c>
      <c r="CG231" s="277" t="s">
        <v>232</v>
      </c>
      <c r="CH231" s="247" t="b">
        <f t="shared" si="32"/>
        <v>0</v>
      </c>
      <c r="CI231" s="30"/>
      <c r="CJ231" s="30"/>
      <c r="CK231" s="30"/>
      <c r="CP231" s="222" t="b">
        <f t="shared" si="33"/>
        <v>0</v>
      </c>
      <c r="CQ231" s="222" t="b">
        <f t="shared" si="34"/>
        <v>0</v>
      </c>
      <c r="CY231" s="222" t="b">
        <f>CY134</f>
        <v>0</v>
      </c>
      <c r="DC231" s="37"/>
      <c r="DD231" s="223"/>
      <c r="DE231" s="223"/>
      <c r="DF231" s="223"/>
      <c r="DG231" s="223"/>
      <c r="DH231" s="223"/>
      <c r="DJ231" s="254"/>
      <c r="DS231" s="231"/>
    </row>
    <row r="232" spans="2:123" ht="15" customHeight="1">
      <c r="B232" s="35"/>
      <c r="F232" s="36"/>
      <c r="G232" s="221"/>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3"/>
      <c r="AW232" s="253"/>
      <c r="AX232" s="253"/>
      <c r="AY232" s="253"/>
      <c r="AZ232" s="253"/>
      <c r="BA232" s="253"/>
      <c r="BB232" s="10"/>
      <c r="BC232" s="10"/>
      <c r="BD232" s="10"/>
      <c r="BE232" s="11"/>
      <c r="BF232" s="11"/>
      <c r="BG232" s="9"/>
      <c r="BM232" s="288"/>
      <c r="BN232" s="247"/>
      <c r="BO232" s="247"/>
      <c r="BP232" s="247"/>
      <c r="BQ232" s="247"/>
      <c r="BR232" s="247"/>
      <c r="BS232" s="247"/>
      <c r="BT232" s="247"/>
      <c r="BU232" s="247"/>
      <c r="BV232" s="247"/>
      <c r="BW232" s="247"/>
      <c r="BX232" s="247"/>
      <c r="BY232" s="247"/>
      <c r="BZ232" s="247"/>
      <c r="CA232" s="247"/>
      <c r="CB232" s="279"/>
      <c r="CF232" s="274" t="s">
        <v>237</v>
      </c>
      <c r="CG232" s="277" t="s">
        <v>237</v>
      </c>
      <c r="CH232" s="247" t="b">
        <f t="shared" si="32"/>
        <v>0</v>
      </c>
      <c r="CI232" s="30"/>
      <c r="CJ232" s="30"/>
      <c r="CK232" s="30"/>
      <c r="CP232" s="222" t="b">
        <f t="shared" si="33"/>
        <v>0</v>
      </c>
      <c r="CQ232" s="222" t="b">
        <f t="shared" si="34"/>
        <v>0</v>
      </c>
      <c r="CZ232" s="222" t="b">
        <f>CZ135</f>
        <v>0</v>
      </c>
      <c r="DC232" s="37"/>
      <c r="DD232" s="223"/>
      <c r="DE232" s="223"/>
      <c r="DF232" s="223"/>
      <c r="DG232" s="223"/>
      <c r="DH232" s="223"/>
      <c r="DJ232" s="254"/>
      <c r="DS232" s="231"/>
    </row>
    <row r="233" spans="2:123" ht="15" customHeight="1">
      <c r="B233" s="35"/>
      <c r="F233" s="36"/>
      <c r="G233" s="221"/>
      <c r="H233" s="252" t="s">
        <v>258</v>
      </c>
      <c r="I233" s="252"/>
      <c r="J233" s="252"/>
      <c r="K233" s="252"/>
      <c r="L233" s="252"/>
      <c r="M233" s="252"/>
      <c r="N233" s="252"/>
      <c r="O233" s="252"/>
      <c r="P233" s="252"/>
      <c r="Q233" s="252"/>
      <c r="R233" s="252"/>
      <c r="S233" s="252"/>
      <c r="T233" s="252"/>
      <c r="U233" s="252" t="s">
        <v>260</v>
      </c>
      <c r="V233" s="252"/>
      <c r="W233" s="252"/>
      <c r="X233" s="252"/>
      <c r="Y233" s="252"/>
      <c r="Z233" s="252"/>
      <c r="AA233" s="252"/>
      <c r="AB233" s="252"/>
      <c r="AC233" s="252"/>
      <c r="AD233" s="252"/>
      <c r="AE233" s="252"/>
      <c r="AF233" s="252"/>
      <c r="AG233" s="252"/>
      <c r="AH233" s="252" t="s">
        <v>261</v>
      </c>
      <c r="AI233" s="252"/>
      <c r="AJ233" s="252"/>
      <c r="AK233" s="252"/>
      <c r="AL233" s="252"/>
      <c r="AM233" s="252"/>
      <c r="AN233" s="252"/>
      <c r="AO233" s="252"/>
      <c r="AP233" s="252"/>
      <c r="AQ233" s="252"/>
      <c r="AR233" s="252"/>
      <c r="AS233" s="252"/>
      <c r="AT233" s="252"/>
      <c r="AU233" s="252" t="s">
        <v>262</v>
      </c>
      <c r="AV233" s="252"/>
      <c r="AW233" s="252"/>
      <c r="AX233" s="252"/>
      <c r="AY233" s="252"/>
      <c r="AZ233" s="252"/>
      <c r="BA233" s="252"/>
      <c r="BB233" s="10"/>
      <c r="BC233" s="10"/>
      <c r="BD233" s="10"/>
      <c r="BE233" s="10"/>
      <c r="BF233" s="10"/>
      <c r="BG233" s="9"/>
      <c r="BM233" s="288"/>
      <c r="BN233" s="247"/>
      <c r="BO233" s="247"/>
      <c r="BP233" s="247"/>
      <c r="BQ233" s="247"/>
      <c r="BR233" s="247"/>
      <c r="BS233" s="247"/>
      <c r="BT233" s="247"/>
      <c r="BU233" s="247" t="str">
        <f>IF(BM233=TRUE,H233,"")</f>
        <v/>
      </c>
      <c r="BV233" s="247" t="str">
        <f>IF(BN233=TRUE,H233&amp;"_1mM","")</f>
        <v/>
      </c>
      <c r="BW233" s="247" t="str">
        <f>IF(BO233=TRUE,U233,"")</f>
        <v/>
      </c>
      <c r="BX233" s="247" t="str">
        <f>IF(BP233=TRUE,U233&amp;"_1mM","")</f>
        <v/>
      </c>
      <c r="BY233" s="247" t="str">
        <f>IF(BQ233=TRUE,AH233,"")</f>
        <v/>
      </c>
      <c r="BZ233" s="247" t="str">
        <f>IF(BR233=TRUE,AH233&amp;"_1mM","")</f>
        <v/>
      </c>
      <c r="CA233" s="247" t="str">
        <f>IF(BS233=TRUE,AU233,"")</f>
        <v/>
      </c>
      <c r="CB233" s="279" t="str">
        <f>IF(BT233=TRUE,AU233&amp;"_1mM","")</f>
        <v/>
      </c>
      <c r="CF233" s="274" t="s">
        <v>238</v>
      </c>
      <c r="CG233" s="277" t="s">
        <v>238</v>
      </c>
      <c r="CH233" s="247" t="b">
        <f t="shared" si="32"/>
        <v>0</v>
      </c>
      <c r="CI233" s="30"/>
      <c r="CJ233" s="30"/>
      <c r="CK233" s="30"/>
      <c r="CP233" s="222" t="b">
        <f t="shared" si="33"/>
        <v>0</v>
      </c>
      <c r="CQ233" s="222" t="b">
        <f t="shared" si="34"/>
        <v>0</v>
      </c>
      <c r="CR233" s="222" t="b">
        <f>CR127</f>
        <v>0</v>
      </c>
      <c r="CY233" s="222" t="b">
        <f>CY134</f>
        <v>0</v>
      </c>
      <c r="DC233" s="37"/>
      <c r="DD233" s="223"/>
      <c r="DE233" s="223"/>
      <c r="DF233" s="223"/>
      <c r="DG233" s="223"/>
      <c r="DH233" s="223"/>
      <c r="DJ233" s="254"/>
      <c r="DS233" s="231"/>
    </row>
    <row r="234" spans="2:123" ht="15" customHeight="1">
      <c r="B234" s="35"/>
      <c r="F234" s="36"/>
      <c r="G234" s="221"/>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c r="BA234" s="252"/>
      <c r="BB234" s="10"/>
      <c r="BC234" s="10"/>
      <c r="BD234" s="10"/>
      <c r="BE234" s="10"/>
      <c r="BF234" s="10"/>
      <c r="BG234" s="9"/>
      <c r="BM234" s="288"/>
      <c r="BN234" s="247"/>
      <c r="BO234" s="247"/>
      <c r="BP234" s="247"/>
      <c r="BQ234" s="247"/>
      <c r="BR234" s="247"/>
      <c r="BS234" s="247"/>
      <c r="BT234" s="247"/>
      <c r="BU234" s="247"/>
      <c r="BV234" s="247"/>
      <c r="BW234" s="247"/>
      <c r="BX234" s="247"/>
      <c r="BY234" s="247"/>
      <c r="BZ234" s="247"/>
      <c r="CA234" s="247"/>
      <c r="CB234" s="279"/>
      <c r="CF234" s="274" t="s">
        <v>243</v>
      </c>
      <c r="CG234" s="277" t="s">
        <v>243</v>
      </c>
      <c r="CH234" s="247" t="b">
        <f t="shared" si="32"/>
        <v>0</v>
      </c>
      <c r="CI234" s="30"/>
      <c r="CJ234" s="30"/>
      <c r="CK234" s="30"/>
      <c r="CP234" s="222" t="b">
        <f t="shared" si="33"/>
        <v>0</v>
      </c>
      <c r="CQ234" s="222" t="b">
        <f t="shared" si="34"/>
        <v>0</v>
      </c>
      <c r="CZ234" s="222" t="b">
        <f>CZ135</f>
        <v>0</v>
      </c>
      <c r="DC234" s="37"/>
      <c r="DD234" s="223"/>
      <c r="DE234" s="223"/>
      <c r="DF234" s="223"/>
      <c r="DG234" s="223"/>
      <c r="DH234" s="223"/>
      <c r="DJ234" s="254"/>
      <c r="DS234" s="231"/>
    </row>
    <row r="235" spans="2:123" ht="15" customHeight="1">
      <c r="B235" s="35"/>
      <c r="F235" s="36"/>
      <c r="G235" s="221"/>
      <c r="H235" s="252" t="s">
        <v>263</v>
      </c>
      <c r="I235" s="252"/>
      <c r="J235" s="252"/>
      <c r="K235" s="252"/>
      <c r="L235" s="252"/>
      <c r="M235" s="252"/>
      <c r="N235" s="252"/>
      <c r="O235" s="252"/>
      <c r="P235" s="252"/>
      <c r="Q235" s="252"/>
      <c r="R235" s="252"/>
      <c r="S235" s="252"/>
      <c r="T235" s="252"/>
      <c r="U235" s="252" t="s">
        <v>265</v>
      </c>
      <c r="V235" s="252"/>
      <c r="W235" s="252"/>
      <c r="X235" s="252"/>
      <c r="Y235" s="252"/>
      <c r="Z235" s="252"/>
      <c r="AA235" s="252"/>
      <c r="AB235" s="252"/>
      <c r="AC235" s="263" t="s">
        <v>756</v>
      </c>
      <c r="AD235" s="252"/>
      <c r="AE235" s="252"/>
      <c r="AF235" s="252"/>
      <c r="AG235" s="252"/>
      <c r="AH235" s="252" t="s">
        <v>266</v>
      </c>
      <c r="AI235" s="252"/>
      <c r="AJ235" s="252"/>
      <c r="AK235" s="252"/>
      <c r="AL235" s="252"/>
      <c r="AM235" s="252"/>
      <c r="AN235" s="252"/>
      <c r="AO235" s="252"/>
      <c r="AP235" s="252"/>
      <c r="AQ235" s="252"/>
      <c r="AR235" s="252"/>
      <c r="AS235" s="252"/>
      <c r="AT235" s="252"/>
      <c r="AU235" s="252" t="s">
        <v>267</v>
      </c>
      <c r="AV235" s="252"/>
      <c r="AW235" s="252"/>
      <c r="AX235" s="252"/>
      <c r="AY235" s="252"/>
      <c r="AZ235" s="252"/>
      <c r="BA235" s="252"/>
      <c r="BB235" s="10"/>
      <c r="BC235" s="10"/>
      <c r="BD235" s="10"/>
      <c r="BE235" s="10"/>
      <c r="BF235" s="10"/>
      <c r="BG235" s="9"/>
      <c r="BM235" s="288"/>
      <c r="BN235" s="247"/>
      <c r="BO235" s="247"/>
      <c r="BP235" s="247"/>
      <c r="BQ235" s="247"/>
      <c r="BR235" s="247"/>
      <c r="BS235" s="247"/>
      <c r="BT235" s="247"/>
      <c r="BU235" s="247" t="str">
        <f>IF(BM235=TRUE,H235,"")</f>
        <v/>
      </c>
      <c r="BV235" s="247" t="str">
        <f>IF(BN235=TRUE,H235&amp;"_1mM","")</f>
        <v/>
      </c>
      <c r="BW235" s="247" t="str">
        <f>IF(BO235=TRUE,U235,"")</f>
        <v/>
      </c>
      <c r="BX235" s="247" t="str">
        <f>IF(BP235=TRUE,U235&amp;"_1mM","")</f>
        <v/>
      </c>
      <c r="BY235" s="247" t="str">
        <f>IF(BQ235=TRUE,AH235,"")</f>
        <v/>
      </c>
      <c r="BZ235" s="247" t="str">
        <f>IF(BR235=TRUE,AH235&amp;"_1mM","")</f>
        <v/>
      </c>
      <c r="CA235" s="247" t="str">
        <f>IF(BS235=TRUE,AU235,"")</f>
        <v/>
      </c>
      <c r="CB235" s="279" t="str">
        <f>IF(BT235=TRUE,AU235&amp;"_1mM","")</f>
        <v/>
      </c>
      <c r="CF235" s="274" t="s">
        <v>244</v>
      </c>
      <c r="CG235" s="277" t="s">
        <v>244</v>
      </c>
      <c r="CH235" s="247" t="b">
        <f t="shared" si="32"/>
        <v>0</v>
      </c>
      <c r="CI235" s="30"/>
      <c r="CJ235" s="30"/>
      <c r="CK235" s="30"/>
      <c r="CP235" s="222" t="b">
        <f t="shared" si="33"/>
        <v>0</v>
      </c>
      <c r="CQ235" s="222" t="b">
        <f t="shared" si="34"/>
        <v>0</v>
      </c>
      <c r="CY235" s="222" t="b">
        <f>CY134</f>
        <v>0</v>
      </c>
      <c r="DC235" s="37"/>
      <c r="DD235" s="223"/>
      <c r="DE235" s="223"/>
      <c r="DF235" s="223"/>
      <c r="DG235" s="223"/>
      <c r="DH235" s="223"/>
      <c r="DJ235" s="254"/>
      <c r="DS235" s="231"/>
    </row>
    <row r="236" spans="2:123" ht="15" customHeight="1">
      <c r="B236" s="35"/>
      <c r="F236" s="36"/>
      <c r="G236" s="221"/>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10"/>
      <c r="BC236" s="10"/>
      <c r="BD236" s="10"/>
      <c r="BE236" s="10"/>
      <c r="BF236" s="10"/>
      <c r="BG236" s="9"/>
      <c r="BM236" s="288"/>
      <c r="BN236" s="247"/>
      <c r="BO236" s="247"/>
      <c r="BP236" s="247"/>
      <c r="BQ236" s="247"/>
      <c r="BR236" s="247"/>
      <c r="BS236" s="247"/>
      <c r="BT236" s="247"/>
      <c r="BU236" s="247"/>
      <c r="BV236" s="247"/>
      <c r="BW236" s="247"/>
      <c r="BX236" s="247"/>
      <c r="BY236" s="247"/>
      <c r="BZ236" s="247"/>
      <c r="CA236" s="247"/>
      <c r="CB236" s="279"/>
      <c r="CF236" s="274" t="s">
        <v>249</v>
      </c>
      <c r="CG236" s="277" t="s">
        <v>249</v>
      </c>
      <c r="CH236" s="247" t="b">
        <f t="shared" si="32"/>
        <v>0</v>
      </c>
      <c r="CI236" s="30"/>
      <c r="CJ236" s="30"/>
      <c r="CK236" s="30"/>
      <c r="CP236" s="222" t="b">
        <f t="shared" si="33"/>
        <v>0</v>
      </c>
      <c r="CQ236" s="222" t="b">
        <f t="shared" si="34"/>
        <v>0</v>
      </c>
      <c r="CZ236" s="222" t="b">
        <f>CZ135</f>
        <v>0</v>
      </c>
      <c r="DC236" s="37"/>
      <c r="DD236" s="223"/>
      <c r="DE236" s="223"/>
      <c r="DF236" s="223"/>
      <c r="DG236" s="223"/>
      <c r="DH236" s="223"/>
      <c r="DJ236" s="254"/>
      <c r="DS236" s="231"/>
    </row>
    <row r="237" spans="2:123" ht="15" customHeight="1">
      <c r="B237" s="35"/>
      <c r="F237" s="36"/>
      <c r="G237" s="221"/>
      <c r="H237" s="252" t="s">
        <v>268</v>
      </c>
      <c r="I237" s="252"/>
      <c r="J237" s="252"/>
      <c r="K237" s="252"/>
      <c r="L237" s="252"/>
      <c r="M237" s="252"/>
      <c r="N237" s="252"/>
      <c r="O237" s="252"/>
      <c r="P237" s="252"/>
      <c r="Q237" s="252"/>
      <c r="R237" s="252"/>
      <c r="S237" s="252"/>
      <c r="T237" s="252"/>
      <c r="U237" s="252" t="s">
        <v>270</v>
      </c>
      <c r="V237" s="252"/>
      <c r="W237" s="252"/>
      <c r="X237" s="252"/>
      <c r="Y237" s="252"/>
      <c r="Z237" s="252"/>
      <c r="AA237" s="252"/>
      <c r="AB237" s="252"/>
      <c r="AC237" s="252"/>
      <c r="AD237" s="252"/>
      <c r="AE237" s="252"/>
      <c r="AF237" s="252"/>
      <c r="AG237" s="252"/>
      <c r="AH237" s="252" t="s">
        <v>271</v>
      </c>
      <c r="AI237" s="252"/>
      <c r="AJ237" s="252"/>
      <c r="AK237" s="252"/>
      <c r="AL237" s="252"/>
      <c r="AM237" s="252"/>
      <c r="AN237" s="252"/>
      <c r="AO237" s="252"/>
      <c r="AP237" s="252"/>
      <c r="AQ237" s="252"/>
      <c r="AR237" s="252"/>
      <c r="AS237" s="252"/>
      <c r="AT237" s="252"/>
      <c r="AU237" s="252" t="s">
        <v>272</v>
      </c>
      <c r="AV237" s="253"/>
      <c r="AW237" s="253"/>
      <c r="AX237" s="253"/>
      <c r="AY237" s="253"/>
      <c r="AZ237" s="253"/>
      <c r="BA237" s="253"/>
      <c r="BB237" s="10"/>
      <c r="BC237" s="10"/>
      <c r="BD237" s="10"/>
      <c r="BE237" s="11"/>
      <c r="BF237" s="11"/>
      <c r="BG237" s="9"/>
      <c r="BM237" s="288"/>
      <c r="BN237" s="247"/>
      <c r="BO237" s="247"/>
      <c r="BP237" s="247"/>
      <c r="BQ237" s="247"/>
      <c r="BR237" s="247"/>
      <c r="BS237" s="247"/>
      <c r="BT237" s="247"/>
      <c r="BU237" s="247" t="str">
        <f>IF(BM237=TRUE,H237,"")</f>
        <v/>
      </c>
      <c r="BV237" s="247" t="str">
        <f>IF(BN237=TRUE,H237&amp;"_1mM","")</f>
        <v/>
      </c>
      <c r="BW237" s="247" t="str">
        <f>IF(BO237=TRUE,U237,"")</f>
        <v/>
      </c>
      <c r="BX237" s="247" t="str">
        <f>IF(BP237=TRUE,U237&amp;"_1mM","")</f>
        <v/>
      </c>
      <c r="BY237" s="247" t="str">
        <f>IF(BQ237=TRUE,AH237,"")</f>
        <v/>
      </c>
      <c r="BZ237" s="247" t="str">
        <f>IF(BR237=TRUE,AH237&amp;"_1mM","")</f>
        <v/>
      </c>
      <c r="CA237" s="247" t="str">
        <f>IF(BS237=TRUE,AU237,"")</f>
        <v/>
      </c>
      <c r="CB237" s="279" t="str">
        <f>IF(BT237=TRUE,AU237&amp;"_1mM","")</f>
        <v/>
      </c>
      <c r="CF237" s="274" t="s">
        <v>124</v>
      </c>
      <c r="CG237" s="277" t="s">
        <v>124</v>
      </c>
      <c r="CH237" s="247" t="b">
        <f t="shared" si="32"/>
        <v>0</v>
      </c>
      <c r="CI237" s="30"/>
      <c r="CJ237" s="30"/>
      <c r="CK237" s="30"/>
      <c r="CP237" s="222" t="b">
        <f t="shared" si="33"/>
        <v>0</v>
      </c>
      <c r="CQ237" s="222" t="b">
        <f t="shared" si="34"/>
        <v>0</v>
      </c>
      <c r="CY237" s="222" t="b">
        <f>CY134</f>
        <v>0</v>
      </c>
      <c r="DC237" s="37"/>
      <c r="DD237" s="223"/>
      <c r="DE237" s="223"/>
      <c r="DF237" s="223"/>
      <c r="DG237" s="223"/>
      <c r="DH237" s="223"/>
      <c r="DJ237" s="254"/>
      <c r="DS237" s="231"/>
    </row>
    <row r="238" spans="2:123" ht="15" customHeight="1">
      <c r="B238" s="35"/>
      <c r="F238" s="36"/>
      <c r="G238" s="221"/>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c r="AV238" s="253"/>
      <c r="AW238" s="253"/>
      <c r="AX238" s="253"/>
      <c r="AY238" s="253"/>
      <c r="AZ238" s="253"/>
      <c r="BA238" s="253"/>
      <c r="BB238" s="10"/>
      <c r="BC238" s="10"/>
      <c r="BD238" s="10"/>
      <c r="BE238" s="11"/>
      <c r="BF238" s="11"/>
      <c r="BG238" s="9"/>
      <c r="BM238" s="288"/>
      <c r="BN238" s="247"/>
      <c r="BO238" s="247"/>
      <c r="BP238" s="247"/>
      <c r="BQ238" s="247"/>
      <c r="BR238" s="247"/>
      <c r="BS238" s="247"/>
      <c r="BT238" s="247"/>
      <c r="BU238" s="247"/>
      <c r="BV238" s="247"/>
      <c r="BW238" s="247"/>
      <c r="BX238" s="247"/>
      <c r="BY238" s="247"/>
      <c r="BZ238" s="247"/>
      <c r="CA238" s="247"/>
      <c r="CB238" s="279"/>
      <c r="CF238" s="274" t="s">
        <v>254</v>
      </c>
      <c r="CG238" s="277" t="s">
        <v>254</v>
      </c>
      <c r="CH238" s="247" t="b">
        <f t="shared" si="32"/>
        <v>0</v>
      </c>
      <c r="CI238" s="30"/>
      <c r="CJ238" s="30"/>
      <c r="CK238" s="30"/>
      <c r="CP238" s="222" t="b">
        <f t="shared" si="33"/>
        <v>0</v>
      </c>
      <c r="CQ238" s="222" t="b">
        <f t="shared" si="34"/>
        <v>0</v>
      </c>
      <c r="CZ238" s="222" t="b">
        <f>CZ135</f>
        <v>0</v>
      </c>
      <c r="DC238" s="37"/>
      <c r="DD238" s="223"/>
      <c r="DE238" s="223"/>
      <c r="DF238" s="223"/>
      <c r="DG238" s="223"/>
      <c r="DH238" s="223"/>
      <c r="DJ238" s="254"/>
      <c r="DS238" s="231"/>
    </row>
    <row r="239" spans="2:123" ht="15" customHeight="1">
      <c r="B239" s="35"/>
      <c r="F239" s="36"/>
      <c r="G239" s="221"/>
      <c r="H239" s="252" t="s">
        <v>273</v>
      </c>
      <c r="I239" s="252"/>
      <c r="J239" s="252"/>
      <c r="K239" s="252"/>
      <c r="L239" s="252"/>
      <c r="M239" s="252"/>
      <c r="N239" s="252"/>
      <c r="O239" s="252"/>
      <c r="P239" s="252"/>
      <c r="Q239" s="252"/>
      <c r="R239" s="252"/>
      <c r="S239" s="252"/>
      <c r="T239" s="252"/>
      <c r="U239" s="252" t="s">
        <v>276</v>
      </c>
      <c r="V239" s="252"/>
      <c r="W239" s="252"/>
      <c r="X239" s="252"/>
      <c r="Y239" s="252"/>
      <c r="Z239" s="252"/>
      <c r="AA239" s="252"/>
      <c r="AB239" s="252"/>
      <c r="AC239" s="252"/>
      <c r="AD239" s="252"/>
      <c r="AE239" s="252"/>
      <c r="AF239" s="252"/>
      <c r="AG239" s="252"/>
      <c r="AH239" s="252" t="s">
        <v>689</v>
      </c>
      <c r="AI239" s="252"/>
      <c r="AJ239" s="252"/>
      <c r="AK239" s="252"/>
      <c r="AL239" s="252"/>
      <c r="AM239" s="252"/>
      <c r="AN239" s="252"/>
      <c r="AO239" s="252"/>
      <c r="AP239" s="252"/>
      <c r="AQ239" s="252"/>
      <c r="AR239" s="252"/>
      <c r="AS239" s="252"/>
      <c r="AT239" s="252"/>
      <c r="AU239" s="252" t="s">
        <v>277</v>
      </c>
      <c r="AV239" s="252"/>
      <c r="AW239" s="252"/>
      <c r="AX239" s="252"/>
      <c r="AY239" s="252"/>
      <c r="AZ239" s="252"/>
      <c r="BA239" s="252"/>
      <c r="BB239" s="10"/>
      <c r="BC239" s="10"/>
      <c r="BD239" s="10"/>
      <c r="BE239" s="10"/>
      <c r="BF239" s="10"/>
      <c r="BG239" s="9"/>
      <c r="BM239" s="288"/>
      <c r="BN239" s="247"/>
      <c r="BO239" s="247"/>
      <c r="BP239" s="247"/>
      <c r="BQ239" s="247"/>
      <c r="BR239" s="247"/>
      <c r="BS239" s="247"/>
      <c r="BT239" s="247"/>
      <c r="BU239" s="247" t="str">
        <f>IF(BM239=TRUE,H239,"")</f>
        <v/>
      </c>
      <c r="BV239" s="247" t="str">
        <f>IF(BN239=TRUE,H239&amp;"_1mM","")</f>
        <v/>
      </c>
      <c r="BW239" s="247" t="str">
        <f>IF(BO239=TRUE,U239,"")</f>
        <v/>
      </c>
      <c r="BX239" s="247" t="str">
        <f>IF(BP239=TRUE,U239&amp;"_1mM","")</f>
        <v/>
      </c>
      <c r="BY239" s="247" t="str">
        <f>IF(BQ239=TRUE,AH239,"")</f>
        <v/>
      </c>
      <c r="BZ239" s="247" t="str">
        <f>IF(BR239=TRUE,AH239&amp;"_1mM","")</f>
        <v/>
      </c>
      <c r="CA239" s="247" t="str">
        <f>IF(BS239=TRUE,AU239,"")</f>
        <v/>
      </c>
      <c r="CB239" s="279" t="str">
        <f>IF(BT239=TRUE,AU239&amp;"_1mM","")</f>
        <v/>
      </c>
      <c r="CF239" s="274" t="s">
        <v>126</v>
      </c>
      <c r="CG239" s="277" t="s">
        <v>126</v>
      </c>
      <c r="CH239" s="247" t="b">
        <f t="shared" si="32"/>
        <v>0</v>
      </c>
      <c r="CI239" s="30"/>
      <c r="CJ239" s="30"/>
      <c r="CK239" s="30"/>
      <c r="CP239" s="222" t="b">
        <f t="shared" si="33"/>
        <v>0</v>
      </c>
      <c r="CQ239" s="222" t="b">
        <f t="shared" si="34"/>
        <v>0</v>
      </c>
      <c r="CY239" s="222" t="b">
        <f>CY134</f>
        <v>0</v>
      </c>
      <c r="DC239" s="37"/>
      <c r="DD239" s="223"/>
      <c r="DE239" s="223"/>
      <c r="DF239" s="223"/>
      <c r="DG239" s="223"/>
      <c r="DH239" s="223"/>
      <c r="DJ239" s="254"/>
      <c r="DS239" s="231"/>
    </row>
    <row r="240" spans="2:123" ht="15" customHeight="1">
      <c r="B240" s="35"/>
      <c r="F240" s="36"/>
      <c r="G240" s="221"/>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10"/>
      <c r="BC240" s="10"/>
      <c r="BD240" s="10"/>
      <c r="BE240" s="10"/>
      <c r="BF240" s="10"/>
      <c r="BG240" s="9"/>
      <c r="BM240" s="288"/>
      <c r="BN240" s="247"/>
      <c r="BO240" s="247"/>
      <c r="BP240" s="247"/>
      <c r="BQ240" s="247"/>
      <c r="BR240" s="247"/>
      <c r="BS240" s="247"/>
      <c r="BT240" s="247"/>
      <c r="BU240" s="247"/>
      <c r="BV240" s="247"/>
      <c r="BW240" s="247"/>
      <c r="BX240" s="247"/>
      <c r="BY240" s="247"/>
      <c r="BZ240" s="247"/>
      <c r="CA240" s="247"/>
      <c r="CB240" s="279"/>
      <c r="CF240" s="274" t="s">
        <v>259</v>
      </c>
      <c r="CG240" s="277" t="s">
        <v>259</v>
      </c>
      <c r="CH240" s="247" t="b">
        <f t="shared" si="32"/>
        <v>0</v>
      </c>
      <c r="CI240" s="30"/>
      <c r="CJ240" s="30"/>
      <c r="CK240" s="30"/>
      <c r="CP240" s="222" t="b">
        <f t="shared" si="33"/>
        <v>0</v>
      </c>
      <c r="CQ240" s="222" t="b">
        <f t="shared" si="34"/>
        <v>0</v>
      </c>
      <c r="CZ240" s="222" t="b">
        <f>CZ135</f>
        <v>0</v>
      </c>
      <c r="DC240" s="37"/>
      <c r="DD240" s="223"/>
      <c r="DE240" s="223"/>
      <c r="DF240" s="223"/>
      <c r="DG240" s="223"/>
      <c r="DH240" s="223"/>
      <c r="DJ240" s="254"/>
      <c r="DS240" s="231"/>
    </row>
    <row r="241" spans="1:123" ht="15" customHeight="1">
      <c r="B241" s="35"/>
      <c r="F241" s="36"/>
      <c r="G241" s="221"/>
      <c r="H241" s="252" t="s">
        <v>278</v>
      </c>
      <c r="I241" s="252"/>
      <c r="J241" s="252"/>
      <c r="K241" s="252"/>
      <c r="L241" s="252"/>
      <c r="M241" s="252"/>
      <c r="N241" s="252"/>
      <c r="O241" s="252"/>
      <c r="P241" s="252"/>
      <c r="Q241" s="252"/>
      <c r="R241" s="252"/>
      <c r="S241" s="252"/>
      <c r="T241" s="252"/>
      <c r="U241" s="252" t="s">
        <v>279</v>
      </c>
      <c r="V241" s="252"/>
      <c r="W241" s="252"/>
      <c r="X241" s="252"/>
      <c r="Y241" s="252"/>
      <c r="Z241" s="252"/>
      <c r="AA241" s="252"/>
      <c r="AB241" s="252"/>
      <c r="AC241" s="252"/>
      <c r="AD241" s="252"/>
      <c r="AE241" s="252"/>
      <c r="AF241" s="252"/>
      <c r="AG241" s="252"/>
      <c r="AH241" s="252" t="s">
        <v>282</v>
      </c>
      <c r="AI241" s="252"/>
      <c r="AJ241" s="252"/>
      <c r="AK241" s="252"/>
      <c r="AL241" s="252"/>
      <c r="AM241" s="252"/>
      <c r="AN241" s="252"/>
      <c r="AO241" s="252"/>
      <c r="AP241" s="252"/>
      <c r="AQ241" s="252"/>
      <c r="AR241" s="252"/>
      <c r="AS241" s="252"/>
      <c r="AT241" s="252"/>
      <c r="AU241" s="252" t="s">
        <v>283</v>
      </c>
      <c r="AV241" s="252"/>
      <c r="AW241" s="252"/>
      <c r="AX241" s="252"/>
      <c r="AY241" s="252"/>
      <c r="AZ241" s="252"/>
      <c r="BA241" s="252"/>
      <c r="BB241" s="10"/>
      <c r="BC241" s="263" t="s">
        <v>760</v>
      </c>
      <c r="BD241" s="10"/>
      <c r="BE241" s="10"/>
      <c r="BF241" s="10"/>
      <c r="BG241" s="9"/>
      <c r="BM241" s="288"/>
      <c r="BN241" s="247"/>
      <c r="BO241" s="247"/>
      <c r="BP241" s="247"/>
      <c r="BQ241" s="247"/>
      <c r="BR241" s="247"/>
      <c r="BS241" s="247"/>
      <c r="BT241" s="247"/>
      <c r="BU241" s="247" t="str">
        <f>IF(BM241=TRUE,H241,"")</f>
        <v/>
      </c>
      <c r="BV241" s="247" t="str">
        <f>IF(BN241=TRUE,H241&amp;"_1mM","")</f>
        <v/>
      </c>
      <c r="BW241" s="247" t="str">
        <f>IF(BO241=TRUE,U241,"")</f>
        <v/>
      </c>
      <c r="BX241" s="247" t="str">
        <f>IF(BP241=TRUE,U241&amp;"_1mM","")</f>
        <v/>
      </c>
      <c r="BY241" s="247" t="str">
        <f>IF(BQ241=TRUE,AH241,"")</f>
        <v/>
      </c>
      <c r="BZ241" s="247" t="str">
        <f>IF(BR241=TRUE,AH241&amp;"_1mM","")</f>
        <v/>
      </c>
      <c r="CA241" s="247" t="str">
        <f>IF(BS241=TRUE,AU241,"")</f>
        <v/>
      </c>
      <c r="CB241" s="279" t="str">
        <f>IF(BT241=TRUE,AU241&amp;"_1mM","")</f>
        <v/>
      </c>
      <c r="CF241" s="274" t="s">
        <v>127</v>
      </c>
      <c r="CG241" s="277" t="s">
        <v>127</v>
      </c>
      <c r="CH241" s="247" t="b">
        <f t="shared" si="32"/>
        <v>0</v>
      </c>
      <c r="CI241" s="30"/>
      <c r="CJ241" s="30"/>
      <c r="CK241" s="30"/>
      <c r="CP241" s="222" t="b">
        <f t="shared" si="33"/>
        <v>0</v>
      </c>
      <c r="CQ241" s="222" t="b">
        <f t="shared" si="34"/>
        <v>0</v>
      </c>
      <c r="CR241" s="222" t="b">
        <f>CR127</f>
        <v>0</v>
      </c>
      <c r="CY241" s="222" t="b">
        <f>CY134</f>
        <v>0</v>
      </c>
      <c r="DC241" s="37"/>
      <c r="DD241" s="223"/>
      <c r="DE241" s="223"/>
      <c r="DF241" s="223"/>
      <c r="DG241" s="223"/>
      <c r="DH241" s="223"/>
      <c r="DJ241" s="254"/>
      <c r="DS241" s="231"/>
    </row>
    <row r="242" spans="1:123" ht="15" customHeight="1">
      <c r="B242" s="35"/>
      <c r="F242" s="36"/>
      <c r="G242" s="221"/>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2"/>
      <c r="AY242" s="252"/>
      <c r="AZ242" s="252"/>
      <c r="BA242" s="252"/>
      <c r="BB242" s="10"/>
      <c r="BC242" s="10"/>
      <c r="BD242" s="10"/>
      <c r="BE242" s="10"/>
      <c r="BF242" s="10"/>
      <c r="BG242" s="9"/>
      <c r="BM242" s="288"/>
      <c r="BN242" s="247"/>
      <c r="BO242" s="247"/>
      <c r="BP242" s="247"/>
      <c r="BQ242" s="247"/>
      <c r="BR242" s="247"/>
      <c r="BS242" s="247"/>
      <c r="BT242" s="247"/>
      <c r="BU242" s="247"/>
      <c r="BV242" s="247"/>
      <c r="BW242" s="247"/>
      <c r="BX242" s="247"/>
      <c r="BY242" s="247"/>
      <c r="BZ242" s="247"/>
      <c r="CA242" s="247"/>
      <c r="CB242" s="279"/>
      <c r="CF242" s="274" t="s">
        <v>264</v>
      </c>
      <c r="CG242" s="277" t="s">
        <v>264</v>
      </c>
      <c r="CH242" s="247" t="b">
        <f t="shared" si="32"/>
        <v>0</v>
      </c>
      <c r="CI242" s="30"/>
      <c r="CJ242" s="30"/>
      <c r="CK242" s="30"/>
      <c r="CP242" s="222" t="b">
        <f t="shared" si="33"/>
        <v>0</v>
      </c>
      <c r="CQ242" s="222" t="b">
        <f t="shared" si="34"/>
        <v>0</v>
      </c>
      <c r="CZ242" s="222" t="b">
        <f>CZ135</f>
        <v>0</v>
      </c>
      <c r="DC242" s="37"/>
      <c r="DD242" s="223"/>
      <c r="DE242" s="223"/>
      <c r="DF242" s="223"/>
      <c r="DG242" s="223"/>
      <c r="DH242" s="223"/>
      <c r="DJ242" s="254"/>
      <c r="DS242" s="231"/>
    </row>
    <row r="243" spans="1:123" ht="15" customHeight="1">
      <c r="B243" s="35"/>
      <c r="F243" s="36"/>
      <c r="G243" s="221"/>
      <c r="H243" s="252" t="s">
        <v>284</v>
      </c>
      <c r="I243" s="252"/>
      <c r="J243" s="252"/>
      <c r="K243" s="252"/>
      <c r="L243" s="252"/>
      <c r="M243" s="252"/>
      <c r="N243" s="252"/>
      <c r="O243" s="252"/>
      <c r="P243" s="252"/>
      <c r="Q243" s="252"/>
      <c r="R243" s="252"/>
      <c r="S243" s="252"/>
      <c r="T243" s="252"/>
      <c r="U243" s="252" t="s">
        <v>285</v>
      </c>
      <c r="V243" s="252"/>
      <c r="W243" s="252"/>
      <c r="X243" s="252"/>
      <c r="Y243" s="252"/>
      <c r="Z243" s="252"/>
      <c r="AA243" s="252"/>
      <c r="AB243" s="252"/>
      <c r="AC243" s="252"/>
      <c r="AD243" s="252"/>
      <c r="AE243" s="252"/>
      <c r="AF243" s="252"/>
      <c r="AG243" s="252"/>
      <c r="AH243" s="252" t="s">
        <v>287</v>
      </c>
      <c r="AI243" s="252"/>
      <c r="AJ243" s="252"/>
      <c r="AK243" s="252"/>
      <c r="AL243" s="252"/>
      <c r="AM243" s="252"/>
      <c r="AN243" s="252"/>
      <c r="AO243" s="252"/>
      <c r="AP243" s="252"/>
      <c r="AQ243" s="252"/>
      <c r="AR243" s="252"/>
      <c r="AS243" s="252"/>
      <c r="AT243" s="252"/>
      <c r="AU243" s="252" t="s">
        <v>288</v>
      </c>
      <c r="AV243" s="252"/>
      <c r="AW243" s="252"/>
      <c r="AX243" s="252"/>
      <c r="AY243" s="252"/>
      <c r="AZ243" s="252"/>
      <c r="BA243" s="252"/>
      <c r="BB243" s="10"/>
      <c r="BC243" s="10"/>
      <c r="BD243" s="10"/>
      <c r="BE243" s="10"/>
      <c r="BF243" s="10"/>
      <c r="BG243" s="9"/>
      <c r="BM243" s="288"/>
      <c r="BN243" s="247"/>
      <c r="BO243" s="247"/>
      <c r="BP243" s="247"/>
      <c r="BQ243" s="247"/>
      <c r="BR243" s="247"/>
      <c r="BS243" s="247"/>
      <c r="BT243" s="247"/>
      <c r="BU243" s="247" t="str">
        <f>IF(BM243=TRUE,H243,"")</f>
        <v/>
      </c>
      <c r="BV243" s="247" t="str">
        <f>IF(BN243=TRUE,H243&amp;"_1mM","")</f>
        <v/>
      </c>
      <c r="BW243" s="247" t="str">
        <f>IF(BO243=TRUE,U243,"")</f>
        <v/>
      </c>
      <c r="BX243" s="247" t="str">
        <f>IF(BP243=TRUE,U243&amp;"_1mM","")</f>
        <v/>
      </c>
      <c r="BY243" s="247" t="str">
        <f>IF(BQ243=TRUE,AH243,"")</f>
        <v/>
      </c>
      <c r="BZ243" s="247" t="str">
        <f>IF(BR243=TRUE,AH243&amp;"_1mM","")</f>
        <v/>
      </c>
      <c r="CA243" s="247" t="str">
        <f>IF(BS243=TRUE,AU243,"")</f>
        <v/>
      </c>
      <c r="CB243" s="279" t="str">
        <f>IF(BT243=TRUE,AU243&amp;"_1mM","")</f>
        <v/>
      </c>
      <c r="CF243" s="274" t="s">
        <v>808</v>
      </c>
      <c r="CG243" s="277" t="s">
        <v>758</v>
      </c>
      <c r="CH243" s="247" t="b">
        <f t="shared" si="32"/>
        <v>0</v>
      </c>
      <c r="CI243" s="30"/>
      <c r="CJ243" s="30"/>
      <c r="CK243" s="30"/>
      <c r="CP243" s="222" t="b">
        <f t="shared" si="33"/>
        <v>0</v>
      </c>
      <c r="CQ243" s="222" t="b">
        <f t="shared" si="34"/>
        <v>0</v>
      </c>
      <c r="CY243" s="222" t="b">
        <f>CY134</f>
        <v>0</v>
      </c>
      <c r="DC243" s="37"/>
      <c r="DD243" s="223"/>
      <c r="DE243" s="223"/>
      <c r="DF243" s="223"/>
      <c r="DG243" s="223"/>
      <c r="DH243" s="223"/>
      <c r="DJ243" s="254"/>
      <c r="DS243" s="231"/>
    </row>
    <row r="244" spans="1:123" ht="15" customHeight="1">
      <c r="B244" s="35"/>
      <c r="F244" s="36"/>
      <c r="G244" s="221"/>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c r="AV244" s="252"/>
      <c r="AW244" s="252"/>
      <c r="AX244" s="252"/>
      <c r="AY244" s="252"/>
      <c r="AZ244" s="252"/>
      <c r="BA244" s="252"/>
      <c r="BB244" s="10"/>
      <c r="BC244" s="10"/>
      <c r="BD244" s="10"/>
      <c r="BE244" s="10"/>
      <c r="BF244" s="10"/>
      <c r="BG244" s="9"/>
      <c r="BM244" s="288"/>
      <c r="BN244" s="247"/>
      <c r="BO244" s="247"/>
      <c r="BP244" s="247"/>
      <c r="BQ244" s="247"/>
      <c r="BR244" s="247"/>
      <c r="BS244" s="247"/>
      <c r="BT244" s="247"/>
      <c r="BU244" s="247"/>
      <c r="BV244" s="247"/>
      <c r="BW244" s="247"/>
      <c r="BX244" s="247"/>
      <c r="BY244" s="247"/>
      <c r="BZ244" s="247"/>
      <c r="CA244" s="247"/>
      <c r="CB244" s="279"/>
      <c r="CF244" s="274" t="s">
        <v>894</v>
      </c>
      <c r="CG244" s="277" t="s">
        <v>759</v>
      </c>
      <c r="CH244" s="247" t="b">
        <f t="shared" si="32"/>
        <v>0</v>
      </c>
      <c r="CI244" s="30"/>
      <c r="CJ244" s="30"/>
      <c r="CK244" s="30"/>
      <c r="CP244" s="222" t="b">
        <f t="shared" si="33"/>
        <v>0</v>
      </c>
      <c r="CQ244" s="222" t="b">
        <f t="shared" si="34"/>
        <v>0</v>
      </c>
      <c r="CZ244" s="222" t="b">
        <f>CZ135</f>
        <v>0</v>
      </c>
      <c r="DC244" s="37"/>
      <c r="DD244" s="223"/>
      <c r="DE244" s="223"/>
      <c r="DF244" s="223"/>
      <c r="DG244" s="223"/>
      <c r="DH244" s="223"/>
      <c r="DJ244" s="254"/>
      <c r="DS244" s="231"/>
    </row>
    <row r="245" spans="1:123" ht="15" customHeight="1">
      <c r="B245" s="35"/>
      <c r="F245" s="36"/>
      <c r="G245" s="221"/>
      <c r="H245" s="252" t="s">
        <v>289</v>
      </c>
      <c r="I245" s="252"/>
      <c r="J245" s="252"/>
      <c r="K245" s="252"/>
      <c r="L245" s="252"/>
      <c r="M245" s="252"/>
      <c r="N245" s="252"/>
      <c r="O245" s="252"/>
      <c r="P245" s="252"/>
      <c r="Q245" s="252"/>
      <c r="R245" s="252"/>
      <c r="S245" s="252"/>
      <c r="T245" s="252"/>
      <c r="U245" s="252" t="s">
        <v>290</v>
      </c>
      <c r="V245" s="252"/>
      <c r="W245" s="252"/>
      <c r="X245" s="252"/>
      <c r="Y245" s="252"/>
      <c r="Z245" s="252"/>
      <c r="AA245" s="252"/>
      <c r="AB245" s="252"/>
      <c r="AC245" s="252"/>
      <c r="AD245" s="252"/>
      <c r="AE245" s="252"/>
      <c r="AF245" s="252"/>
      <c r="AG245" s="252"/>
      <c r="AH245" s="252" t="s">
        <v>293</v>
      </c>
      <c r="AI245" s="252"/>
      <c r="AJ245" s="252"/>
      <c r="AK245" s="252"/>
      <c r="AL245" s="252"/>
      <c r="AM245" s="252"/>
      <c r="AN245" s="252"/>
      <c r="AO245" s="252"/>
      <c r="AP245" s="252"/>
      <c r="AQ245" s="252"/>
      <c r="AR245" s="252"/>
      <c r="AS245" s="252"/>
      <c r="AT245" s="252"/>
      <c r="AU245" s="252" t="s">
        <v>294</v>
      </c>
      <c r="AV245" s="252"/>
      <c r="AW245" s="252"/>
      <c r="AX245" s="252"/>
      <c r="AY245" s="252"/>
      <c r="AZ245" s="252"/>
      <c r="BA245" s="252"/>
      <c r="BB245" s="10"/>
      <c r="BC245" s="10"/>
      <c r="BD245" s="10"/>
      <c r="BE245" s="10"/>
      <c r="BF245" s="10"/>
      <c r="BG245" s="9"/>
      <c r="BM245" s="288"/>
      <c r="BN245" s="247"/>
      <c r="BO245" s="247"/>
      <c r="BP245" s="247"/>
      <c r="BQ245" s="247"/>
      <c r="BR245" s="247"/>
      <c r="BS245" s="247"/>
      <c r="BT245" s="247"/>
      <c r="BU245" s="247" t="str">
        <f>IF(BM245=TRUE,H245,"")</f>
        <v/>
      </c>
      <c r="BV245" s="247" t="str">
        <f>IF(BN245=TRUE,H245&amp;"_1mM","")</f>
        <v/>
      </c>
      <c r="BW245" s="247" t="str">
        <f>IF(BO245=TRUE,U245,"")</f>
        <v/>
      </c>
      <c r="BX245" s="247" t="str">
        <f>IF(BP245=TRUE,U245&amp;"_1mM","")</f>
        <v/>
      </c>
      <c r="BY245" s="247" t="str">
        <f>IF(BQ245=TRUE,AH245,"")</f>
        <v/>
      </c>
      <c r="BZ245" s="247" t="str">
        <f>IF(BR245=TRUE,AH245&amp;"_1mM","")</f>
        <v/>
      </c>
      <c r="CA245" s="247" t="str">
        <f>IF(BS245=TRUE,AU245,"")</f>
        <v/>
      </c>
      <c r="CB245" s="279" t="str">
        <f>IF(BT245=TRUE,AU245&amp;"_1mM","")</f>
        <v/>
      </c>
      <c r="CF245" s="274" t="s">
        <v>128</v>
      </c>
      <c r="CG245" s="277" t="s">
        <v>128</v>
      </c>
      <c r="CH245" s="247" t="b">
        <f t="shared" si="32"/>
        <v>0</v>
      </c>
      <c r="CI245" s="30"/>
      <c r="CJ245" s="30"/>
      <c r="CK245" s="30"/>
      <c r="CP245" s="222" t="b">
        <f t="shared" si="33"/>
        <v>0</v>
      </c>
      <c r="CQ245" s="222" t="b">
        <f t="shared" si="34"/>
        <v>0</v>
      </c>
      <c r="CY245" s="222" t="b">
        <f>CY134</f>
        <v>0</v>
      </c>
      <c r="DC245" s="37"/>
      <c r="DD245" s="223"/>
      <c r="DE245" s="223"/>
      <c r="DF245" s="223"/>
      <c r="DG245" s="223"/>
      <c r="DH245" s="223"/>
      <c r="DJ245" s="254"/>
      <c r="DS245" s="231"/>
    </row>
    <row r="246" spans="1:123" ht="15" customHeight="1">
      <c r="B246" s="35"/>
      <c r="F246" s="36"/>
      <c r="G246" s="221"/>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c r="BA246" s="252"/>
      <c r="BB246" s="10"/>
      <c r="BC246" s="10"/>
      <c r="BD246" s="10"/>
      <c r="BE246" s="10"/>
      <c r="BF246" s="10"/>
      <c r="BG246" s="9"/>
      <c r="BM246" s="288"/>
      <c r="BN246" s="247"/>
      <c r="BO246" s="247"/>
      <c r="BP246" s="247"/>
      <c r="BQ246" s="247"/>
      <c r="BR246" s="247"/>
      <c r="BS246" s="247"/>
      <c r="BT246" s="247"/>
      <c r="BU246" s="247"/>
      <c r="BV246" s="247"/>
      <c r="BW246" s="247"/>
      <c r="BX246" s="247"/>
      <c r="BY246" s="247"/>
      <c r="BZ246" s="247"/>
      <c r="CA246" s="247"/>
      <c r="CB246" s="279"/>
      <c r="CF246" s="274" t="s">
        <v>269</v>
      </c>
      <c r="CG246" s="277" t="s">
        <v>269</v>
      </c>
      <c r="CH246" s="247" t="b">
        <f t="shared" si="32"/>
        <v>0</v>
      </c>
      <c r="CI246" s="30"/>
      <c r="CJ246" s="30"/>
      <c r="CK246" s="30"/>
      <c r="CP246" s="222" t="b">
        <f t="shared" si="33"/>
        <v>0</v>
      </c>
      <c r="CQ246" s="222" t="b">
        <f t="shared" si="34"/>
        <v>0</v>
      </c>
      <c r="CZ246" s="222" t="b">
        <f>CZ135</f>
        <v>0</v>
      </c>
      <c r="DC246" s="37"/>
      <c r="DD246" s="223"/>
      <c r="DE246" s="223"/>
      <c r="DF246" s="223"/>
      <c r="DG246" s="223"/>
      <c r="DH246" s="223"/>
      <c r="DJ246" s="254"/>
      <c r="DS246" s="231"/>
    </row>
    <row r="247" spans="1:123" ht="15" customHeight="1">
      <c r="B247" s="35"/>
      <c r="F247" s="36"/>
      <c r="G247" s="221"/>
      <c r="H247" s="252" t="s">
        <v>295</v>
      </c>
      <c r="I247" s="252"/>
      <c r="J247" s="252"/>
      <c r="K247" s="252"/>
      <c r="L247" s="252"/>
      <c r="M247" s="252"/>
      <c r="N247" s="252"/>
      <c r="O247" s="252"/>
      <c r="P247" s="252"/>
      <c r="Q247" s="252"/>
      <c r="R247" s="252"/>
      <c r="S247" s="252"/>
      <c r="T247" s="252"/>
      <c r="U247" s="252" t="s">
        <v>296</v>
      </c>
      <c r="V247" s="252"/>
      <c r="W247" s="252"/>
      <c r="X247" s="252"/>
      <c r="Y247" s="252"/>
      <c r="Z247" s="252"/>
      <c r="AA247" s="252"/>
      <c r="AB247" s="252"/>
      <c r="AC247" s="252"/>
      <c r="AD247" s="252"/>
      <c r="AE247" s="252"/>
      <c r="AF247" s="252"/>
      <c r="AG247" s="252"/>
      <c r="AH247" s="252" t="s">
        <v>299</v>
      </c>
      <c r="AI247" s="252"/>
      <c r="AJ247" s="252"/>
      <c r="AK247" s="252"/>
      <c r="AL247" s="252"/>
      <c r="AM247" s="252"/>
      <c r="AN247" s="252"/>
      <c r="AO247" s="252"/>
      <c r="AP247" s="252"/>
      <c r="AQ247" s="252"/>
      <c r="AR247" s="252"/>
      <c r="AS247" s="252"/>
      <c r="AT247" s="252"/>
      <c r="AU247" s="252" t="s">
        <v>300</v>
      </c>
      <c r="AV247" s="253"/>
      <c r="AW247" s="253"/>
      <c r="AX247" s="253"/>
      <c r="AY247" s="253"/>
      <c r="AZ247" s="253"/>
      <c r="BA247" s="253"/>
      <c r="BB247" s="10"/>
      <c r="BC247" s="10"/>
      <c r="BD247" s="10"/>
      <c r="BE247" s="11"/>
      <c r="BF247" s="11"/>
      <c r="BG247" s="9"/>
      <c r="BM247" s="288"/>
      <c r="BN247" s="247"/>
      <c r="BO247" s="247"/>
      <c r="BP247" s="247"/>
      <c r="BQ247" s="247"/>
      <c r="BR247" s="247"/>
      <c r="BS247" s="247"/>
      <c r="BT247" s="247"/>
      <c r="BU247" s="247" t="str">
        <f>IF(BM247=TRUE,H247,"")</f>
        <v/>
      </c>
      <c r="BV247" s="247" t="str">
        <f>IF(BN247=TRUE,H247&amp;"_1mM","")</f>
        <v/>
      </c>
      <c r="BW247" s="247" t="str">
        <f>IF(BO247=TRUE,U247,"")</f>
        <v/>
      </c>
      <c r="BX247" s="247" t="str">
        <f>IF(BP247=TRUE,U247&amp;"_1mM","")</f>
        <v/>
      </c>
      <c r="BY247" s="247" t="str">
        <f>IF(BQ247=TRUE,AH247,"")</f>
        <v/>
      </c>
      <c r="BZ247" s="247" t="str">
        <f>IF(BR247=TRUE,AH247&amp;"_1mM","")</f>
        <v/>
      </c>
      <c r="CA247" s="247" t="str">
        <f>IF(BS247=TRUE,AU247,"")</f>
        <v/>
      </c>
      <c r="CB247" s="279" t="str">
        <f>IF(BT247=TRUE,AU247&amp;"_1mM","")</f>
        <v/>
      </c>
      <c r="CF247" s="274" t="s">
        <v>838</v>
      </c>
      <c r="CG247" s="277" t="s">
        <v>761</v>
      </c>
      <c r="CH247" s="247" t="b">
        <f t="shared" si="32"/>
        <v>0</v>
      </c>
      <c r="CI247" s="30"/>
      <c r="CJ247" s="30"/>
      <c r="CK247" s="30"/>
      <c r="CP247" s="222" t="b">
        <f t="shared" si="33"/>
        <v>0</v>
      </c>
      <c r="CQ247" s="222" t="b">
        <f t="shared" si="34"/>
        <v>0</v>
      </c>
      <c r="CY247" s="222" t="b">
        <f>CY134</f>
        <v>0</v>
      </c>
      <c r="DC247" s="37"/>
      <c r="DD247" s="223"/>
      <c r="DE247" s="223"/>
      <c r="DF247" s="223"/>
      <c r="DG247" s="223"/>
      <c r="DH247" s="223"/>
      <c r="DJ247" s="254"/>
      <c r="DS247" s="231"/>
    </row>
    <row r="248" spans="1:123" ht="15" customHeight="1">
      <c r="B248" s="35"/>
      <c r="F248" s="36"/>
      <c r="G248" s="221"/>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3"/>
      <c r="AW248" s="253"/>
      <c r="AX248" s="253"/>
      <c r="AY248" s="253"/>
      <c r="AZ248" s="253"/>
      <c r="BA248" s="253"/>
      <c r="BB248" s="10"/>
      <c r="BC248" s="10"/>
      <c r="BD248" s="10"/>
      <c r="BE248" s="11"/>
      <c r="BF248" s="11"/>
      <c r="BG248" s="9"/>
      <c r="BM248" s="288"/>
      <c r="BN248" s="247"/>
      <c r="BO248" s="247"/>
      <c r="BP248" s="247"/>
      <c r="BQ248" s="247"/>
      <c r="BR248" s="247"/>
      <c r="BS248" s="247"/>
      <c r="BT248" s="247"/>
      <c r="BU248" s="247"/>
      <c r="BV248" s="247"/>
      <c r="BW248" s="247"/>
      <c r="BX248" s="247"/>
      <c r="BY248" s="247"/>
      <c r="BZ248" s="247"/>
      <c r="CA248" s="247"/>
      <c r="CB248" s="279"/>
      <c r="CF248" s="274" t="s">
        <v>895</v>
      </c>
      <c r="CG248" s="277" t="s">
        <v>762</v>
      </c>
      <c r="CH248" s="247" t="b">
        <f t="shared" si="32"/>
        <v>0</v>
      </c>
      <c r="CI248" s="30"/>
      <c r="CJ248" s="30"/>
      <c r="CK248" s="30"/>
      <c r="CP248" s="222" t="b">
        <f t="shared" si="33"/>
        <v>0</v>
      </c>
      <c r="CQ248" s="222" t="b">
        <f t="shared" si="34"/>
        <v>0</v>
      </c>
      <c r="CZ248" s="222" t="b">
        <f>CZ135</f>
        <v>0</v>
      </c>
      <c r="DC248" s="37"/>
      <c r="DD248" s="223"/>
      <c r="DE248" s="223"/>
      <c r="DF248" s="223"/>
      <c r="DG248" s="223"/>
      <c r="DH248" s="223"/>
      <c r="DJ248" s="254"/>
      <c r="DS248" s="231"/>
    </row>
    <row r="249" spans="1:123" ht="15" customHeight="1">
      <c r="B249" s="35"/>
      <c r="F249" s="36"/>
      <c r="G249" s="221"/>
      <c r="H249" s="252" t="s">
        <v>301</v>
      </c>
      <c r="I249" s="252"/>
      <c r="J249" s="252"/>
      <c r="K249" s="252"/>
      <c r="L249" s="252"/>
      <c r="M249" s="252"/>
      <c r="N249" s="252"/>
      <c r="O249" s="252"/>
      <c r="P249" s="252"/>
      <c r="Q249" s="252"/>
      <c r="R249" s="252"/>
      <c r="S249" s="252"/>
      <c r="T249" s="252"/>
      <c r="U249" s="252" t="s">
        <v>302</v>
      </c>
      <c r="V249" s="252"/>
      <c r="W249" s="252"/>
      <c r="X249" s="252"/>
      <c r="Y249" s="252"/>
      <c r="Z249" s="252"/>
      <c r="AA249" s="252"/>
      <c r="AB249" s="252"/>
      <c r="AC249" s="252"/>
      <c r="AD249" s="252"/>
      <c r="AE249" s="252"/>
      <c r="AF249" s="252"/>
      <c r="AG249" s="252"/>
      <c r="AH249" s="252" t="s">
        <v>305</v>
      </c>
      <c r="AI249" s="252"/>
      <c r="AJ249" s="252"/>
      <c r="AK249" s="252"/>
      <c r="AL249" s="252"/>
      <c r="AM249" s="252"/>
      <c r="AN249" s="252"/>
      <c r="AO249" s="252"/>
      <c r="AP249" s="252"/>
      <c r="AQ249" s="252"/>
      <c r="AR249" s="252"/>
      <c r="AS249" s="252"/>
      <c r="AT249" s="252"/>
      <c r="AU249" s="252" t="s">
        <v>306</v>
      </c>
      <c r="AV249" s="252"/>
      <c r="AW249" s="252"/>
      <c r="AX249" s="252"/>
      <c r="AY249" s="252"/>
      <c r="AZ249" s="252"/>
      <c r="BA249" s="252"/>
      <c r="BB249" s="10"/>
      <c r="BC249" s="10"/>
      <c r="BD249" s="10"/>
      <c r="BE249" s="10"/>
      <c r="BF249" s="10"/>
      <c r="BG249" s="9"/>
      <c r="BM249" s="288"/>
      <c r="BN249" s="247"/>
      <c r="BO249" s="247"/>
      <c r="BP249" s="247"/>
      <c r="BQ249" s="247"/>
      <c r="BR249" s="247"/>
      <c r="BS249" s="247"/>
      <c r="BT249" s="247"/>
      <c r="BU249" s="247" t="str">
        <f>IF(BM249=TRUE,H249,"")</f>
        <v/>
      </c>
      <c r="BV249" s="247" t="str">
        <f>IF(BN249=TRUE,H249&amp;"_1mM","")</f>
        <v/>
      </c>
      <c r="BW249" s="247" t="str">
        <f>IF(BO249=TRUE,U249,"")</f>
        <v/>
      </c>
      <c r="BX249" s="247" t="str">
        <f>IF(BP249=TRUE,U249&amp;"_1mM","")</f>
        <v/>
      </c>
      <c r="BY249" s="247" t="str">
        <f>IF(BQ249=TRUE,AH249,"")</f>
        <v/>
      </c>
      <c r="BZ249" s="247" t="str">
        <f>IF(BR249=TRUE,AH249&amp;"_1mM","")</f>
        <v/>
      </c>
      <c r="CA249" s="247" t="str">
        <f>IF(BS249=TRUE,AU249,"")</f>
        <v/>
      </c>
      <c r="CB249" s="279" t="str">
        <f>IF(BT249=TRUE,AU249&amp;"_1mM","")</f>
        <v/>
      </c>
      <c r="CF249" s="274" t="s">
        <v>129</v>
      </c>
      <c r="CG249" s="277" t="s">
        <v>129</v>
      </c>
      <c r="CH249" s="247" t="b">
        <f t="shared" si="32"/>
        <v>0</v>
      </c>
      <c r="CI249" s="30"/>
      <c r="CJ249" s="30"/>
      <c r="CK249" s="30"/>
      <c r="CP249" s="222" t="b">
        <f t="shared" si="33"/>
        <v>0</v>
      </c>
      <c r="CQ249" s="222" t="b">
        <f t="shared" si="34"/>
        <v>0</v>
      </c>
      <c r="CY249" s="222" t="b">
        <f>CY134</f>
        <v>0</v>
      </c>
      <c r="DC249" s="37"/>
      <c r="DD249" s="223"/>
      <c r="DE249" s="223"/>
      <c r="DF249" s="223"/>
      <c r="DG249" s="223"/>
      <c r="DH249" s="223"/>
      <c r="DJ249" s="254"/>
      <c r="DS249" s="231"/>
    </row>
    <row r="250" spans="1:123" ht="15" customHeight="1">
      <c r="B250" s="35"/>
      <c r="F250" s="36"/>
      <c r="G250" s="221"/>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10"/>
      <c r="BC250" s="10"/>
      <c r="BD250" s="10"/>
      <c r="BE250" s="10"/>
      <c r="BF250" s="10"/>
      <c r="BG250" s="9"/>
      <c r="BM250" s="288"/>
      <c r="BN250" s="247"/>
      <c r="BO250" s="247"/>
      <c r="BP250" s="247"/>
      <c r="BQ250" s="247"/>
      <c r="BR250" s="247"/>
      <c r="BS250" s="247"/>
      <c r="BT250" s="247"/>
      <c r="BU250" s="247"/>
      <c r="BV250" s="247"/>
      <c r="BW250" s="247"/>
      <c r="BX250" s="247"/>
      <c r="BY250" s="247"/>
      <c r="BZ250" s="247"/>
      <c r="CA250" s="247"/>
      <c r="CB250" s="279"/>
      <c r="CF250" s="274" t="s">
        <v>274</v>
      </c>
      <c r="CG250" s="277" t="s">
        <v>274</v>
      </c>
      <c r="CH250" s="247" t="b">
        <f t="shared" si="32"/>
        <v>0</v>
      </c>
      <c r="CI250" s="30"/>
      <c r="CJ250" s="30"/>
      <c r="CK250" s="30"/>
      <c r="CP250" s="222" t="b">
        <f t="shared" si="33"/>
        <v>0</v>
      </c>
      <c r="CQ250" s="222" t="b">
        <f t="shared" si="34"/>
        <v>0</v>
      </c>
      <c r="CZ250" s="222" t="b">
        <f>CZ135</f>
        <v>0</v>
      </c>
      <c r="DC250" s="37"/>
      <c r="DD250" s="223"/>
      <c r="DE250" s="223"/>
      <c r="DF250" s="223"/>
      <c r="DG250" s="223"/>
      <c r="DH250" s="223"/>
      <c r="DJ250" s="254"/>
      <c r="DS250" s="231"/>
    </row>
    <row r="251" spans="1:123" ht="15" customHeight="1">
      <c r="B251" s="35"/>
      <c r="F251" s="36"/>
      <c r="G251" s="221"/>
      <c r="H251" s="252" t="s">
        <v>307</v>
      </c>
      <c r="I251" s="252"/>
      <c r="J251" s="252"/>
      <c r="K251" s="252"/>
      <c r="L251" s="252"/>
      <c r="M251" s="252"/>
      <c r="N251" s="252"/>
      <c r="O251" s="252"/>
      <c r="P251" s="252"/>
      <c r="Q251" s="252"/>
      <c r="R251" s="252"/>
      <c r="S251" s="252"/>
      <c r="T251" s="252"/>
      <c r="U251" s="252" t="s">
        <v>310</v>
      </c>
      <c r="V251" s="252"/>
      <c r="W251" s="252"/>
      <c r="X251" s="252"/>
      <c r="Y251" s="252"/>
      <c r="Z251" s="252"/>
      <c r="AA251" s="252"/>
      <c r="AB251" s="252"/>
      <c r="AC251" s="252"/>
      <c r="AD251" s="252"/>
      <c r="AE251" s="252"/>
      <c r="AF251" s="252"/>
      <c r="AG251" s="252"/>
      <c r="AH251" s="252" t="s">
        <v>311</v>
      </c>
      <c r="AI251" s="252"/>
      <c r="AJ251" s="252"/>
      <c r="AK251" s="252"/>
      <c r="AL251" s="252"/>
      <c r="AM251" s="252"/>
      <c r="AN251" s="252"/>
      <c r="AO251" s="252"/>
      <c r="AP251" s="252"/>
      <c r="AQ251" s="252"/>
      <c r="AR251" s="252"/>
      <c r="AS251" s="252"/>
      <c r="AT251" s="252"/>
      <c r="AU251" s="252" t="s">
        <v>312</v>
      </c>
      <c r="AV251" s="252"/>
      <c r="AW251" s="252"/>
      <c r="AX251" s="252"/>
      <c r="AY251" s="252"/>
      <c r="AZ251" s="252"/>
      <c r="BA251" s="252"/>
      <c r="BB251" s="10"/>
      <c r="BC251" s="10"/>
      <c r="BD251" s="10"/>
      <c r="BE251" s="10"/>
      <c r="BF251" s="10"/>
      <c r="BG251" s="9"/>
      <c r="BM251" s="288"/>
      <c r="BN251" s="247"/>
      <c r="BO251" s="247"/>
      <c r="BP251" s="247"/>
      <c r="BQ251" s="247"/>
      <c r="BR251" s="247"/>
      <c r="BS251" s="247"/>
      <c r="BT251" s="247"/>
      <c r="BU251" s="247" t="str">
        <f>IF(BM251=TRUE,H251,"")</f>
        <v/>
      </c>
      <c r="BV251" s="247" t="str">
        <f>IF(BN251=TRUE,H251&amp;"_1mM","")</f>
        <v/>
      </c>
      <c r="BW251" s="247" t="str">
        <f>IF(BO251=TRUE,U251,"")</f>
        <v/>
      </c>
      <c r="BX251" s="247" t="str">
        <f>IF(BP251=TRUE,U251&amp;"_1mM","")</f>
        <v/>
      </c>
      <c r="BY251" s="247" t="str">
        <f>IF(BQ251=TRUE,AH251,"")</f>
        <v/>
      </c>
      <c r="BZ251" s="247" t="str">
        <f>IF(BR251=TRUE,AH251&amp;"_1mM","")</f>
        <v/>
      </c>
      <c r="CA251" s="247" t="str">
        <f>IF(BS251=TRUE,AU251,"")</f>
        <v/>
      </c>
      <c r="CB251" s="279" t="str">
        <f>IF(BT251=TRUE,AU251&amp;"_1mM","")</f>
        <v/>
      </c>
      <c r="CF251" s="274" t="s">
        <v>809</v>
      </c>
      <c r="CG251" s="277" t="s">
        <v>275</v>
      </c>
      <c r="CH251" s="247" t="b">
        <f t="shared" si="32"/>
        <v>0</v>
      </c>
      <c r="CI251" s="30"/>
      <c r="CJ251" s="30"/>
      <c r="CK251" s="30"/>
      <c r="CP251" s="222" t="b">
        <f t="shared" si="33"/>
        <v>0</v>
      </c>
      <c r="CQ251" s="222" t="b">
        <f t="shared" si="34"/>
        <v>0</v>
      </c>
      <c r="CY251" s="222" t="b">
        <f>CY134</f>
        <v>0</v>
      </c>
      <c r="DC251" s="37"/>
      <c r="DD251" s="223"/>
      <c r="DE251" s="223"/>
      <c r="DF251" s="223"/>
      <c r="DG251" s="223"/>
      <c r="DH251" s="223"/>
      <c r="DJ251" s="254"/>
      <c r="DS251" s="231"/>
    </row>
    <row r="252" spans="1:123" ht="15" customHeight="1">
      <c r="B252" s="35"/>
      <c r="F252" s="36"/>
      <c r="G252" s="221"/>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c r="BA252" s="252"/>
      <c r="BB252" s="10"/>
      <c r="BC252" s="10"/>
      <c r="BD252" s="10"/>
      <c r="BE252" s="10"/>
      <c r="BF252" s="10"/>
      <c r="BG252" s="9"/>
      <c r="BM252" s="288"/>
      <c r="BN252" s="247"/>
      <c r="BO252" s="247"/>
      <c r="BP252" s="247"/>
      <c r="BQ252" s="247"/>
      <c r="BR252" s="247"/>
      <c r="BS252" s="247"/>
      <c r="BT252" s="247"/>
      <c r="BU252" s="247"/>
      <c r="BV252" s="247"/>
      <c r="BW252" s="247"/>
      <c r="BX252" s="247"/>
      <c r="BY252" s="247"/>
      <c r="BZ252" s="247"/>
      <c r="CA252" s="247"/>
      <c r="CB252" s="279"/>
      <c r="CF252" s="274" t="s">
        <v>896</v>
      </c>
      <c r="CG252" s="277" t="s">
        <v>280</v>
      </c>
      <c r="CH252" s="247" t="b">
        <f t="shared" si="32"/>
        <v>0</v>
      </c>
      <c r="CI252" s="30"/>
      <c r="CJ252" s="30"/>
      <c r="CK252" s="30"/>
      <c r="CP252" s="222" t="b">
        <f t="shared" si="33"/>
        <v>0</v>
      </c>
      <c r="CQ252" s="222" t="b">
        <f t="shared" si="34"/>
        <v>0</v>
      </c>
      <c r="CZ252" s="222" t="b">
        <f>CZ135</f>
        <v>0</v>
      </c>
      <c r="DC252" s="37"/>
      <c r="DD252" s="223"/>
      <c r="DE252" s="223"/>
      <c r="DF252" s="223"/>
      <c r="DG252" s="223"/>
      <c r="DH252" s="223"/>
      <c r="DJ252" s="254"/>
      <c r="DS252" s="231"/>
    </row>
    <row r="253" spans="1:123" s="3" customFormat="1" ht="15" customHeight="1">
      <c r="A253" s="220"/>
      <c r="B253" s="35"/>
      <c r="C253" s="220"/>
      <c r="D253" s="220"/>
      <c r="E253" s="220"/>
      <c r="F253" s="36"/>
      <c r="G253" s="221"/>
      <c r="H253" s="252" t="s">
        <v>313</v>
      </c>
      <c r="I253" s="252"/>
      <c r="J253" s="252"/>
      <c r="K253" s="252"/>
      <c r="L253" s="252"/>
      <c r="M253" s="252"/>
      <c r="N253" s="252"/>
      <c r="O253" s="252"/>
      <c r="P253" s="252"/>
      <c r="Q253" s="252"/>
      <c r="R253" s="252"/>
      <c r="S253" s="252"/>
      <c r="T253" s="252"/>
      <c r="U253" s="252" t="s">
        <v>315</v>
      </c>
      <c r="V253" s="252"/>
      <c r="W253" s="252"/>
      <c r="X253" s="252"/>
      <c r="Y253" s="252"/>
      <c r="Z253" s="252"/>
      <c r="AA253" s="252"/>
      <c r="AB253" s="252"/>
      <c r="AC253" s="252"/>
      <c r="AD253" s="252"/>
      <c r="AE253" s="252"/>
      <c r="AF253" s="252"/>
      <c r="AG253" s="252"/>
      <c r="AH253" s="252" t="s">
        <v>316</v>
      </c>
      <c r="AI253" s="252"/>
      <c r="AJ253" s="252"/>
      <c r="AK253" s="252"/>
      <c r="AL253" s="252"/>
      <c r="AM253" s="252"/>
      <c r="AN253" s="252"/>
      <c r="AO253" s="252"/>
      <c r="AP253" s="252"/>
      <c r="AQ253" s="252"/>
      <c r="AR253" s="252"/>
      <c r="AS253" s="252"/>
      <c r="AT253" s="252"/>
      <c r="AU253" s="252" t="s">
        <v>317</v>
      </c>
      <c r="AV253" s="253"/>
      <c r="AW253" s="253"/>
      <c r="AX253" s="253"/>
      <c r="AY253" s="253"/>
      <c r="AZ253" s="253"/>
      <c r="BA253" s="253"/>
      <c r="BB253" s="10"/>
      <c r="BC253" s="10"/>
      <c r="BD253" s="10"/>
      <c r="BE253" s="11"/>
      <c r="BF253" s="11"/>
      <c r="BG253" s="9"/>
      <c r="BH253" s="220"/>
      <c r="BI253" s="220"/>
      <c r="BJ253" s="220"/>
      <c r="BK253" s="222"/>
      <c r="BL253" s="222"/>
      <c r="BM253" s="288"/>
      <c r="BN253" s="247"/>
      <c r="BO253" s="247"/>
      <c r="BP253" s="247"/>
      <c r="BQ253" s="247"/>
      <c r="BR253" s="247"/>
      <c r="BS253" s="247"/>
      <c r="BT253" s="247"/>
      <c r="BU253" s="247" t="str">
        <f>IF(BM253=TRUE,H253,"")</f>
        <v/>
      </c>
      <c r="BV253" s="247" t="str">
        <f>IF(BN253=TRUE,H253&amp;"_1mM","")</f>
        <v/>
      </c>
      <c r="BW253" s="247" t="str">
        <f>IF(BO253=TRUE,U253,"")</f>
        <v/>
      </c>
      <c r="BX253" s="247" t="str">
        <f>IF(BP253=TRUE,U253&amp;"_1mM","")</f>
        <v/>
      </c>
      <c r="BY253" s="247" t="str">
        <f>IF(BQ253=TRUE,AH253,"")</f>
        <v/>
      </c>
      <c r="BZ253" s="247" t="str">
        <f>IF(BR253=TRUE,AH253&amp;"_1mM","")</f>
        <v/>
      </c>
      <c r="CA253" s="247" t="str">
        <f>IF(BS253=TRUE,AU253,"")</f>
        <v/>
      </c>
      <c r="CB253" s="279" t="str">
        <f>IF(BT253=TRUE,AU253&amp;"_1mM","")</f>
        <v/>
      </c>
      <c r="CC253" s="222"/>
      <c r="CD253" s="222"/>
      <c r="CE253" s="222"/>
      <c r="CF253" s="274" t="s">
        <v>824</v>
      </c>
      <c r="CG253" s="277" t="s">
        <v>281</v>
      </c>
      <c r="CH253" s="247" t="b">
        <f t="shared" si="32"/>
        <v>0</v>
      </c>
      <c r="CI253" s="30"/>
      <c r="CJ253" s="30"/>
      <c r="CK253" s="30"/>
      <c r="CL253" s="222"/>
      <c r="CM253" s="222"/>
      <c r="CN253" s="222"/>
      <c r="CO253" s="222"/>
      <c r="CP253" s="222" t="b">
        <f t="shared" si="33"/>
        <v>0</v>
      </c>
      <c r="CQ253" s="222" t="b">
        <f t="shared" si="34"/>
        <v>0</v>
      </c>
      <c r="CR253" s="222"/>
      <c r="CS253" s="222"/>
      <c r="CT253" s="222"/>
      <c r="CU253" s="222"/>
      <c r="CV253" s="222"/>
      <c r="CW253" s="222"/>
      <c r="CX253" s="222"/>
      <c r="CY253" s="222" t="b">
        <f>CY134</f>
        <v>0</v>
      </c>
      <c r="CZ253" s="222"/>
      <c r="DA253" s="222"/>
      <c r="DB253" s="222"/>
      <c r="DC253" s="37"/>
      <c r="DD253" s="223"/>
      <c r="DE253" s="38"/>
      <c r="DF253" s="38"/>
      <c r="DG253" s="38"/>
      <c r="DH253" s="38"/>
      <c r="DI253" s="33"/>
      <c r="DJ253" s="254"/>
      <c r="DK253" s="33"/>
      <c r="DL253" s="33"/>
      <c r="DM253" s="33"/>
      <c r="DN253" s="33"/>
      <c r="DO253" s="33"/>
      <c r="DP253" s="33"/>
      <c r="DQ253" s="33"/>
      <c r="DR253" s="33"/>
    </row>
    <row r="254" spans="1:123" s="3" customFormat="1" ht="15" customHeight="1">
      <c r="A254" s="220"/>
      <c r="B254" s="35"/>
      <c r="C254" s="220"/>
      <c r="D254" s="220"/>
      <c r="E254" s="220"/>
      <c r="F254" s="36"/>
      <c r="G254" s="221"/>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c r="AV254" s="253"/>
      <c r="AW254" s="253"/>
      <c r="AX254" s="253"/>
      <c r="AY254" s="253"/>
      <c r="AZ254" s="253"/>
      <c r="BA254" s="253"/>
      <c r="BB254" s="10"/>
      <c r="BC254" s="10"/>
      <c r="BD254" s="10"/>
      <c r="BE254" s="11"/>
      <c r="BF254" s="11"/>
      <c r="BG254" s="9"/>
      <c r="BH254" s="220"/>
      <c r="BI254" s="220"/>
      <c r="BJ254" s="220"/>
      <c r="BK254" s="222"/>
      <c r="BL254" s="222"/>
      <c r="BM254" s="288"/>
      <c r="BN254" s="247"/>
      <c r="BO254" s="247"/>
      <c r="BP254" s="247"/>
      <c r="BQ254" s="247"/>
      <c r="BR254" s="247"/>
      <c r="BS254" s="247"/>
      <c r="BT254" s="247"/>
      <c r="BU254" s="247"/>
      <c r="BV254" s="247"/>
      <c r="BW254" s="247"/>
      <c r="BX254" s="247"/>
      <c r="BY254" s="247"/>
      <c r="BZ254" s="247"/>
      <c r="CA254" s="247"/>
      <c r="CB254" s="279"/>
      <c r="CC254" s="222"/>
      <c r="CD254" s="222"/>
      <c r="CE254" s="222"/>
      <c r="CF254" s="274" t="s">
        <v>897</v>
      </c>
      <c r="CG254" s="277" t="s">
        <v>286</v>
      </c>
      <c r="CH254" s="247" t="b">
        <f t="shared" si="32"/>
        <v>0</v>
      </c>
      <c r="CI254" s="30"/>
      <c r="CJ254" s="30"/>
      <c r="CK254" s="30"/>
      <c r="CL254" s="222"/>
      <c r="CM254" s="222"/>
      <c r="CN254" s="222"/>
      <c r="CO254" s="222"/>
      <c r="CP254" s="222" t="b">
        <f t="shared" si="33"/>
        <v>0</v>
      </c>
      <c r="CQ254" s="222" t="b">
        <f t="shared" si="34"/>
        <v>0</v>
      </c>
      <c r="CR254" s="222"/>
      <c r="CS254" s="222"/>
      <c r="CT254" s="222"/>
      <c r="CU254" s="222"/>
      <c r="CV254" s="222"/>
      <c r="CW254" s="222"/>
      <c r="CX254" s="222"/>
      <c r="CY254" s="222"/>
      <c r="CZ254" s="222" t="b">
        <f>CZ135</f>
        <v>0</v>
      </c>
      <c r="DA254" s="222"/>
      <c r="DB254" s="222"/>
      <c r="DC254" s="37"/>
      <c r="DD254" s="223"/>
      <c r="DE254" s="38"/>
      <c r="DF254" s="38"/>
      <c r="DG254" s="38"/>
      <c r="DH254" s="38"/>
      <c r="DI254" s="33"/>
      <c r="DJ254" s="254"/>
      <c r="DK254" s="33"/>
      <c r="DL254" s="33"/>
      <c r="DM254" s="33"/>
      <c r="DN254" s="33"/>
      <c r="DO254" s="33"/>
      <c r="DP254" s="33"/>
      <c r="DQ254" s="33"/>
      <c r="DR254" s="33"/>
    </row>
    <row r="255" spans="1:123" ht="15" customHeight="1">
      <c r="B255" s="35"/>
      <c r="F255" s="36"/>
      <c r="G255" s="221"/>
      <c r="H255" s="252" t="s">
        <v>318</v>
      </c>
      <c r="I255" s="252"/>
      <c r="J255" s="252"/>
      <c r="K255" s="252"/>
      <c r="L255" s="252"/>
      <c r="M255" s="252"/>
      <c r="N255" s="252"/>
      <c r="O255" s="252"/>
      <c r="P255" s="252"/>
      <c r="Q255" s="252"/>
      <c r="R255" s="252"/>
      <c r="S255" s="252"/>
      <c r="T255" s="252"/>
      <c r="U255" s="252" t="s">
        <v>320</v>
      </c>
      <c r="V255" s="252"/>
      <c r="W255" s="252"/>
      <c r="X255" s="252"/>
      <c r="Y255" s="252"/>
      <c r="Z255" s="252"/>
      <c r="AA255" s="252"/>
      <c r="AB255" s="252"/>
      <c r="AC255" s="252"/>
      <c r="AD255" s="252"/>
      <c r="AE255" s="252"/>
      <c r="AF255" s="252"/>
      <c r="AG255" s="252"/>
      <c r="AH255" s="252" t="s">
        <v>321</v>
      </c>
      <c r="AI255" s="252"/>
      <c r="AJ255" s="252"/>
      <c r="AK255" s="252"/>
      <c r="AL255" s="252"/>
      <c r="AM255" s="252"/>
      <c r="AN255" s="252"/>
      <c r="AO255" s="252"/>
      <c r="AP255" s="252"/>
      <c r="AQ255" s="252"/>
      <c r="AR255" s="252"/>
      <c r="AS255" s="252"/>
      <c r="AT255" s="252"/>
      <c r="AU255" s="252" t="s">
        <v>322</v>
      </c>
      <c r="AV255" s="252"/>
      <c r="AW255" s="252"/>
      <c r="AX255" s="252"/>
      <c r="AY255" s="252"/>
      <c r="AZ255" s="252"/>
      <c r="BA255" s="252"/>
      <c r="BB255" s="10"/>
      <c r="BC255" s="10"/>
      <c r="BD255" s="10"/>
      <c r="BE255" s="10"/>
      <c r="BF255" s="10"/>
      <c r="BG255" s="9"/>
      <c r="BM255" s="288"/>
      <c r="BN255" s="247"/>
      <c r="BO255" s="247"/>
      <c r="BP255" s="247"/>
      <c r="BQ255" s="247"/>
      <c r="BR255" s="247"/>
      <c r="BS255" s="247"/>
      <c r="BT255" s="247"/>
      <c r="BU255" s="247" t="str">
        <f>IF(BM255=TRUE,H255,"")</f>
        <v/>
      </c>
      <c r="BV255" s="247" t="str">
        <f>IF(BN255=TRUE,H255&amp;"_1mM","")</f>
        <v/>
      </c>
      <c r="BW255" s="247" t="str">
        <f>IF(BO255=TRUE,U255,"")</f>
        <v/>
      </c>
      <c r="BX255" s="247" t="str">
        <f>IF(BP255=TRUE,U255&amp;"_1mM","")</f>
        <v/>
      </c>
      <c r="BY255" s="247" t="str">
        <f>IF(BQ255=TRUE,AH255,"")</f>
        <v/>
      </c>
      <c r="BZ255" s="247" t="str">
        <f>IF(BR255=TRUE,AH255&amp;"_1mM","")</f>
        <v/>
      </c>
      <c r="CA255" s="247" t="str">
        <f>IF(BS255=TRUE,AU255,"")</f>
        <v/>
      </c>
      <c r="CB255" s="279" t="str">
        <f>IF(BT255=TRUE,AU255&amp;"_1mM","")</f>
        <v/>
      </c>
      <c r="CF255" s="274" t="s">
        <v>839</v>
      </c>
      <c r="CG255" s="277" t="s">
        <v>763</v>
      </c>
      <c r="CH255" s="247" t="b">
        <f t="shared" si="32"/>
        <v>0</v>
      </c>
      <c r="CI255" s="30"/>
      <c r="CJ255" s="30"/>
      <c r="CK255" s="30"/>
      <c r="CP255" s="222" t="b">
        <f t="shared" si="33"/>
        <v>0</v>
      </c>
      <c r="CQ255" s="222" t="b">
        <f t="shared" si="34"/>
        <v>0</v>
      </c>
      <c r="CY255" s="222" t="b">
        <f>CY134</f>
        <v>0</v>
      </c>
      <c r="DC255" s="37"/>
      <c r="DD255" s="223"/>
      <c r="DE255" s="223"/>
      <c r="DF255" s="223"/>
      <c r="DG255" s="223"/>
      <c r="DH255" s="223"/>
      <c r="DJ255" s="254"/>
      <c r="DS255" s="231"/>
    </row>
    <row r="256" spans="1:123" ht="15" customHeight="1">
      <c r="B256" s="35"/>
      <c r="F256" s="36"/>
      <c r="G256" s="221"/>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10"/>
      <c r="BC256" s="10"/>
      <c r="BD256" s="10"/>
      <c r="BE256" s="10"/>
      <c r="BF256" s="10"/>
      <c r="BG256" s="9"/>
      <c r="BM256" s="288"/>
      <c r="BN256" s="247"/>
      <c r="BO256" s="247"/>
      <c r="BP256" s="247"/>
      <c r="BQ256" s="247"/>
      <c r="BR256" s="247"/>
      <c r="BS256" s="247"/>
      <c r="BT256" s="247"/>
      <c r="BU256" s="247"/>
      <c r="BV256" s="247"/>
      <c r="BW256" s="247"/>
      <c r="BX256" s="247"/>
      <c r="BY256" s="247"/>
      <c r="BZ256" s="247"/>
      <c r="CA256" s="247"/>
      <c r="CB256" s="279"/>
      <c r="CF256" s="274" t="s">
        <v>898</v>
      </c>
      <c r="CG256" s="277" t="s">
        <v>764</v>
      </c>
      <c r="CH256" s="247" t="b">
        <f t="shared" si="32"/>
        <v>0</v>
      </c>
      <c r="CI256" s="30"/>
      <c r="CJ256" s="30"/>
      <c r="CK256" s="30"/>
      <c r="CP256" s="222" t="b">
        <f t="shared" si="33"/>
        <v>0</v>
      </c>
      <c r="CQ256" s="222" t="b">
        <f t="shared" si="34"/>
        <v>0</v>
      </c>
      <c r="CZ256" s="222" t="b">
        <f>CZ135</f>
        <v>0</v>
      </c>
      <c r="DC256" s="37"/>
      <c r="DD256" s="223"/>
      <c r="DE256" s="223"/>
      <c r="DF256" s="223"/>
      <c r="DG256" s="223"/>
      <c r="DH256" s="223"/>
      <c r="DJ256" s="254"/>
      <c r="DS256" s="231"/>
    </row>
    <row r="257" spans="1:123" ht="15" customHeight="1">
      <c r="B257" s="35"/>
      <c r="F257" s="36"/>
      <c r="G257" s="221"/>
      <c r="H257" s="252" t="s">
        <v>323</v>
      </c>
      <c r="I257" s="252"/>
      <c r="J257" s="252"/>
      <c r="K257" s="252"/>
      <c r="L257" s="252"/>
      <c r="M257" s="252"/>
      <c r="N257" s="252"/>
      <c r="O257" s="252"/>
      <c r="P257" s="252"/>
      <c r="Q257" s="252"/>
      <c r="R257" s="252"/>
      <c r="S257" s="252"/>
      <c r="T257" s="252"/>
      <c r="U257" s="252" t="s">
        <v>325</v>
      </c>
      <c r="V257" s="252"/>
      <c r="W257" s="252"/>
      <c r="X257" s="252"/>
      <c r="Y257" s="252"/>
      <c r="Z257" s="252"/>
      <c r="AA257" s="252"/>
      <c r="AB257" s="252"/>
      <c r="AC257" s="252"/>
      <c r="AD257" s="252"/>
      <c r="AE257" s="252"/>
      <c r="AF257" s="252"/>
      <c r="AG257" s="252"/>
      <c r="AH257" s="252" t="s">
        <v>326</v>
      </c>
      <c r="AI257" s="252"/>
      <c r="AJ257" s="252"/>
      <c r="AK257" s="252"/>
      <c r="AL257" s="252"/>
      <c r="AM257" s="252"/>
      <c r="AN257" s="252"/>
      <c r="AO257" s="252"/>
      <c r="AP257" s="252"/>
      <c r="AQ257" s="252"/>
      <c r="AR257" s="252"/>
      <c r="AS257" s="252"/>
      <c r="AT257" s="252"/>
      <c r="AU257" s="252" t="s">
        <v>327</v>
      </c>
      <c r="AV257" s="252"/>
      <c r="AW257" s="252"/>
      <c r="AX257" s="252"/>
      <c r="AY257" s="252"/>
      <c r="AZ257" s="252"/>
      <c r="BA257" s="252"/>
      <c r="BB257" s="10"/>
      <c r="BC257" s="10"/>
      <c r="BD257" s="10"/>
      <c r="BE257" s="10"/>
      <c r="BF257" s="10"/>
      <c r="BG257" s="9"/>
      <c r="BM257" s="288"/>
      <c r="BN257" s="247"/>
      <c r="BO257" s="247"/>
      <c r="BP257" s="247"/>
      <c r="BQ257" s="247"/>
      <c r="BR257" s="247"/>
      <c r="BS257" s="247"/>
      <c r="BT257" s="247"/>
      <c r="BU257" s="247" t="str">
        <f>IF(BM257=TRUE,H257,"")</f>
        <v/>
      </c>
      <c r="BV257" s="247" t="str">
        <f>IF(BN257=TRUE,H257&amp;"_1mM","")</f>
        <v/>
      </c>
      <c r="BW257" s="247" t="str">
        <f>IF(BO257=TRUE,U257,"")</f>
        <v/>
      </c>
      <c r="BX257" s="247" t="str">
        <f>IF(BP257=TRUE,U257&amp;"_1mM","")</f>
        <v/>
      </c>
      <c r="BY257" s="247" t="str">
        <f>IF(BQ257=TRUE,AH257,"")</f>
        <v/>
      </c>
      <c r="BZ257" s="247" t="str">
        <f>IF(BR257=TRUE,AH257&amp;"_1mM","")</f>
        <v/>
      </c>
      <c r="CA257" s="247" t="str">
        <f>IF(BS257=TRUE,AU257,"")</f>
        <v/>
      </c>
      <c r="CB257" s="279" t="str">
        <f>IF(BT257=TRUE,AU257&amp;"_1mM","")</f>
        <v/>
      </c>
      <c r="CF257" s="274" t="s">
        <v>855</v>
      </c>
      <c r="CG257" s="277" t="s">
        <v>765</v>
      </c>
      <c r="CH257" s="247" t="b">
        <f t="shared" si="32"/>
        <v>0</v>
      </c>
      <c r="CI257" s="30"/>
      <c r="CJ257" s="30"/>
      <c r="CK257" s="30"/>
      <c r="CP257" s="222" t="b">
        <f t="shared" si="33"/>
        <v>0</v>
      </c>
      <c r="CQ257" s="222" t="b">
        <f t="shared" si="34"/>
        <v>0</v>
      </c>
      <c r="CY257" s="222" t="b">
        <f>CY134</f>
        <v>0</v>
      </c>
      <c r="DC257" s="37"/>
      <c r="DD257" s="223"/>
      <c r="DE257" s="223"/>
      <c r="DF257" s="223"/>
      <c r="DG257" s="223"/>
      <c r="DH257" s="223"/>
      <c r="DJ257" s="254"/>
      <c r="DS257" s="231"/>
    </row>
    <row r="258" spans="1:123" ht="15" customHeight="1">
      <c r="B258" s="35"/>
      <c r="F258" s="36"/>
      <c r="G258" s="221"/>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10"/>
      <c r="BC258" s="10"/>
      <c r="BD258" s="10"/>
      <c r="BE258" s="10"/>
      <c r="BF258" s="10"/>
      <c r="BG258" s="9"/>
      <c r="BM258" s="288"/>
      <c r="BN258" s="247"/>
      <c r="BO258" s="247"/>
      <c r="BP258" s="247"/>
      <c r="BQ258" s="247"/>
      <c r="BR258" s="247"/>
      <c r="BS258" s="247"/>
      <c r="BT258" s="247"/>
      <c r="BU258" s="247"/>
      <c r="BV258" s="247"/>
      <c r="BW258" s="247"/>
      <c r="BX258" s="247"/>
      <c r="BY258" s="247"/>
      <c r="BZ258" s="247"/>
      <c r="CA258" s="247"/>
      <c r="CB258" s="279"/>
      <c r="CF258" s="274" t="s">
        <v>899</v>
      </c>
      <c r="CG258" s="277" t="s">
        <v>766</v>
      </c>
      <c r="CH258" s="247" t="b">
        <f t="shared" si="32"/>
        <v>0</v>
      </c>
      <c r="CI258" s="30"/>
      <c r="CJ258" s="30"/>
      <c r="CK258" s="30"/>
      <c r="CP258" s="222" t="b">
        <f t="shared" si="33"/>
        <v>0</v>
      </c>
      <c r="CQ258" s="222" t="b">
        <f t="shared" si="34"/>
        <v>0</v>
      </c>
      <c r="CZ258" s="222" t="b">
        <f>CZ135</f>
        <v>0</v>
      </c>
      <c r="DC258" s="37"/>
      <c r="DD258" s="223"/>
      <c r="DE258" s="223"/>
      <c r="DF258" s="223"/>
      <c r="DG258" s="223"/>
      <c r="DH258" s="223"/>
      <c r="DJ258" s="254"/>
      <c r="DS258" s="231"/>
    </row>
    <row r="259" spans="1:123" ht="15" customHeight="1">
      <c r="B259" s="35"/>
      <c r="F259" s="36"/>
      <c r="G259" s="221"/>
      <c r="H259" s="252" t="s">
        <v>328</v>
      </c>
      <c r="I259" s="252"/>
      <c r="J259" s="252"/>
      <c r="K259" s="252"/>
      <c r="L259" s="252"/>
      <c r="M259" s="252"/>
      <c r="N259" s="252"/>
      <c r="O259" s="252"/>
      <c r="P259" s="252"/>
      <c r="Q259" s="252"/>
      <c r="R259" s="252"/>
      <c r="S259" s="252"/>
      <c r="T259" s="252"/>
      <c r="U259" s="252" t="s">
        <v>330</v>
      </c>
      <c r="V259" s="252"/>
      <c r="W259" s="252"/>
      <c r="X259" s="252"/>
      <c r="Y259" s="252"/>
      <c r="Z259" s="252"/>
      <c r="AA259" s="252"/>
      <c r="AB259" s="252"/>
      <c r="AC259" s="252"/>
      <c r="AD259" s="252"/>
      <c r="AE259" s="252"/>
      <c r="AF259" s="252"/>
      <c r="AG259" s="252"/>
      <c r="AH259" s="252" t="s">
        <v>589</v>
      </c>
      <c r="AI259" s="252"/>
      <c r="AJ259" s="252"/>
      <c r="AK259" s="252"/>
      <c r="AL259" s="252"/>
      <c r="AM259" s="252"/>
      <c r="AN259" s="252"/>
      <c r="AO259" s="252"/>
      <c r="AP259" s="252"/>
      <c r="AQ259" s="252"/>
      <c r="AR259" s="252"/>
      <c r="AS259" s="252"/>
      <c r="AT259" s="252"/>
      <c r="AU259" s="252" t="s">
        <v>331</v>
      </c>
      <c r="AV259" s="252"/>
      <c r="AW259" s="252"/>
      <c r="AX259" s="252"/>
      <c r="AY259" s="252"/>
      <c r="AZ259" s="252"/>
      <c r="BA259" s="252"/>
      <c r="BB259" s="10"/>
      <c r="BC259" s="10"/>
      <c r="BD259" s="10"/>
      <c r="BE259" s="10"/>
      <c r="BF259" s="10"/>
      <c r="BG259" s="9"/>
      <c r="BM259" s="288"/>
      <c r="BN259" s="247"/>
      <c r="BO259" s="247"/>
      <c r="BP259" s="247"/>
      <c r="BQ259" s="247"/>
      <c r="BR259" s="247"/>
      <c r="BS259" s="247"/>
      <c r="BT259" s="247"/>
      <c r="BU259" s="247" t="str">
        <f>IF(BM259=TRUE,H259,"")</f>
        <v/>
      </c>
      <c r="BV259" s="247" t="str">
        <f>IF(BN259=TRUE,H259&amp;"_1mM","")</f>
        <v/>
      </c>
      <c r="BW259" s="247" t="str">
        <f>IF(BO259=TRUE,U259,"")</f>
        <v/>
      </c>
      <c r="BX259" s="247" t="str">
        <f>IF(BP259=TRUE,U259&amp;"_1mM","")</f>
        <v/>
      </c>
      <c r="BY259" s="247" t="str">
        <f>IF(BQ259=TRUE,AH259,"")</f>
        <v/>
      </c>
      <c r="BZ259" s="247" t="str">
        <f>IF(BR259=TRUE,AH259&amp;"_1mM","")</f>
        <v/>
      </c>
      <c r="CA259" s="247" t="str">
        <f>IF(BS259=TRUE,AU259,"")</f>
        <v/>
      </c>
      <c r="CB259" s="279" t="str">
        <f>IF(BT259=TRUE,AU259&amp;"_1mM","")</f>
        <v/>
      </c>
      <c r="CF259" s="274" t="s">
        <v>131</v>
      </c>
      <c r="CG259" s="277" t="s">
        <v>131</v>
      </c>
      <c r="CH259" s="247" t="b">
        <f t="shared" si="32"/>
        <v>0</v>
      </c>
      <c r="CI259" s="30"/>
      <c r="CJ259" s="30"/>
      <c r="CK259" s="30"/>
      <c r="CP259" s="222" t="b">
        <f t="shared" si="33"/>
        <v>0</v>
      </c>
      <c r="CQ259" s="222" t="b">
        <f t="shared" si="34"/>
        <v>0</v>
      </c>
      <c r="CY259" s="222" t="b">
        <f>CY134</f>
        <v>0</v>
      </c>
      <c r="DC259" s="37"/>
      <c r="DD259" s="223"/>
      <c r="DE259" s="223"/>
      <c r="DF259" s="223"/>
      <c r="DG259" s="223"/>
      <c r="DH259" s="223"/>
      <c r="DJ259" s="254"/>
      <c r="DS259" s="231"/>
    </row>
    <row r="260" spans="1:123" ht="15" customHeight="1">
      <c r="B260" s="35"/>
      <c r="F260" s="36"/>
      <c r="G260" s="221"/>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c r="AL260" s="252"/>
      <c r="AM260" s="252"/>
      <c r="AN260" s="252"/>
      <c r="AO260" s="252"/>
      <c r="AP260" s="252"/>
      <c r="AQ260" s="252"/>
      <c r="AR260" s="252"/>
      <c r="AS260" s="252"/>
      <c r="AT260" s="252"/>
      <c r="AU260" s="252"/>
      <c r="AV260" s="252"/>
      <c r="AW260" s="252"/>
      <c r="AX260" s="252"/>
      <c r="AY260" s="252"/>
      <c r="AZ260" s="252"/>
      <c r="BA260" s="252"/>
      <c r="BB260" s="10"/>
      <c r="BC260" s="10"/>
      <c r="BD260" s="10"/>
      <c r="BE260" s="10"/>
      <c r="BF260" s="10"/>
      <c r="BG260" s="9"/>
      <c r="BM260" s="288"/>
      <c r="BN260" s="247"/>
      <c r="BO260" s="247"/>
      <c r="BP260" s="247"/>
      <c r="BQ260" s="247"/>
      <c r="BR260" s="247"/>
      <c r="BS260" s="247"/>
      <c r="BT260" s="247"/>
      <c r="BU260" s="247"/>
      <c r="BV260" s="247"/>
      <c r="BW260" s="247"/>
      <c r="BX260" s="247"/>
      <c r="BY260" s="247"/>
      <c r="BZ260" s="247"/>
      <c r="CA260" s="247"/>
      <c r="CB260" s="279"/>
      <c r="CF260" s="276" t="s">
        <v>291</v>
      </c>
      <c r="CG260" s="277" t="s">
        <v>291</v>
      </c>
      <c r="CH260" s="247" t="b">
        <f t="shared" si="32"/>
        <v>0</v>
      </c>
      <c r="CI260" s="30"/>
      <c r="CJ260" s="30"/>
      <c r="CK260" s="30"/>
      <c r="CP260" s="222" t="b">
        <f t="shared" si="33"/>
        <v>0</v>
      </c>
      <c r="CQ260" s="222" t="b">
        <f t="shared" si="34"/>
        <v>0</v>
      </c>
      <c r="CZ260" s="222" t="b">
        <f>CZ135</f>
        <v>0</v>
      </c>
      <c r="DC260" s="37"/>
      <c r="DD260" s="223"/>
      <c r="DE260" s="223"/>
      <c r="DF260" s="223"/>
      <c r="DG260" s="223"/>
      <c r="DH260" s="223"/>
      <c r="DJ260" s="254"/>
      <c r="DS260" s="231"/>
    </row>
    <row r="261" spans="1:123" ht="15" customHeight="1">
      <c r="B261" s="35"/>
      <c r="F261" s="36"/>
      <c r="G261" s="221"/>
      <c r="H261" s="252" t="s">
        <v>332</v>
      </c>
      <c r="I261" s="252"/>
      <c r="J261" s="252"/>
      <c r="K261" s="252"/>
      <c r="L261" s="252"/>
      <c r="M261" s="252"/>
      <c r="N261" s="252"/>
      <c r="O261" s="252"/>
      <c r="P261" s="252"/>
      <c r="Q261" s="252"/>
      <c r="R261" s="252"/>
      <c r="S261" s="252"/>
      <c r="T261" s="252"/>
      <c r="U261" s="252" t="s">
        <v>333</v>
      </c>
      <c r="V261" s="252"/>
      <c r="W261" s="252"/>
      <c r="X261" s="252"/>
      <c r="Y261" s="252"/>
      <c r="Z261" s="252"/>
      <c r="AA261" s="252"/>
      <c r="AB261" s="252"/>
      <c r="AC261" s="252"/>
      <c r="AD261" s="252"/>
      <c r="AE261" s="252"/>
      <c r="AF261" s="252"/>
      <c r="AG261" s="252"/>
      <c r="AH261" s="252" t="s">
        <v>335</v>
      </c>
      <c r="AI261" s="252"/>
      <c r="AJ261" s="252"/>
      <c r="AK261" s="252"/>
      <c r="AL261" s="252"/>
      <c r="AM261" s="252"/>
      <c r="AN261" s="252"/>
      <c r="AO261" s="252"/>
      <c r="AP261" s="252"/>
      <c r="AQ261" s="252"/>
      <c r="AR261" s="252"/>
      <c r="AS261" s="252"/>
      <c r="AT261" s="252"/>
      <c r="AU261" s="252" t="s">
        <v>336</v>
      </c>
      <c r="AV261" s="252"/>
      <c r="AW261" s="252"/>
      <c r="AX261" s="252"/>
      <c r="AY261" s="252"/>
      <c r="AZ261" s="252"/>
      <c r="BA261" s="252"/>
      <c r="BB261" s="10"/>
      <c r="BC261" s="10"/>
      <c r="BD261" s="10"/>
      <c r="BE261" s="10"/>
      <c r="BF261" s="10"/>
      <c r="BG261" s="9"/>
      <c r="BM261" s="288"/>
      <c r="BN261" s="247"/>
      <c r="BO261" s="247"/>
      <c r="BP261" s="247"/>
      <c r="BQ261" s="247"/>
      <c r="BR261" s="247"/>
      <c r="BS261" s="247"/>
      <c r="BT261" s="247"/>
      <c r="BU261" s="247" t="str">
        <f>IF(BM261=TRUE,H261,"")</f>
        <v/>
      </c>
      <c r="BV261" s="247" t="str">
        <f>IF(BN261=TRUE,H261&amp;"_1mM","")</f>
        <v/>
      </c>
      <c r="BW261" s="247" t="str">
        <f>IF(BO261=TRUE,U261,"")</f>
        <v/>
      </c>
      <c r="BX261" s="247" t="str">
        <f>IF(BP261=TRUE,U261&amp;"_1mM","")</f>
        <v/>
      </c>
      <c r="BY261" s="247" t="str">
        <f>IF(BQ261=TRUE,AH261,"")</f>
        <v/>
      </c>
      <c r="BZ261" s="247" t="str">
        <f>IF(BR261=TRUE,AH261&amp;"_1mM","")</f>
        <v/>
      </c>
      <c r="CA261" s="247" t="str">
        <f>IF(BS261=TRUE,AU261,"")</f>
        <v/>
      </c>
      <c r="CB261" s="279" t="str">
        <f>IF(BT261=TRUE,AU261&amp;"_1mM","")</f>
        <v/>
      </c>
      <c r="CC261" s="31"/>
      <c r="CF261" s="276" t="s">
        <v>825</v>
      </c>
      <c r="CG261" s="277" t="s">
        <v>292</v>
      </c>
      <c r="CH261" s="247" t="b">
        <f t="shared" si="32"/>
        <v>0</v>
      </c>
      <c r="CI261" s="30"/>
      <c r="CJ261" s="30"/>
      <c r="CK261" s="30"/>
      <c r="CP261" s="222" t="b">
        <f t="shared" si="33"/>
        <v>0</v>
      </c>
      <c r="CQ261" s="222" t="b">
        <f t="shared" si="34"/>
        <v>0</v>
      </c>
      <c r="DC261" s="37"/>
      <c r="DD261" s="223"/>
      <c r="DE261" s="223"/>
      <c r="DF261" s="223"/>
      <c r="DG261" s="223"/>
      <c r="DH261" s="223"/>
      <c r="DJ261" s="254"/>
      <c r="DS261" s="231"/>
    </row>
    <row r="262" spans="1:123" ht="15" customHeight="1">
      <c r="B262" s="35"/>
      <c r="F262" s="36"/>
      <c r="G262" s="221"/>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c r="AL262" s="252"/>
      <c r="AM262" s="252"/>
      <c r="AN262" s="252"/>
      <c r="AO262" s="252"/>
      <c r="AP262" s="252"/>
      <c r="AQ262" s="252"/>
      <c r="AR262" s="252"/>
      <c r="AS262" s="252"/>
      <c r="AT262" s="252"/>
      <c r="AU262" s="252"/>
      <c r="AV262" s="252"/>
      <c r="AW262" s="252"/>
      <c r="AX262" s="252"/>
      <c r="AY262" s="252"/>
      <c r="AZ262" s="252"/>
      <c r="BA262" s="252"/>
      <c r="BB262" s="10"/>
      <c r="BC262" s="10"/>
      <c r="BD262" s="10"/>
      <c r="BE262" s="10"/>
      <c r="BF262" s="10"/>
      <c r="BG262" s="9"/>
      <c r="BM262" s="288"/>
      <c r="BN262" s="247"/>
      <c r="BO262" s="247"/>
      <c r="BP262" s="247"/>
      <c r="BQ262" s="247"/>
      <c r="BR262" s="247"/>
      <c r="BS262" s="247"/>
      <c r="BT262" s="247"/>
      <c r="BU262" s="247"/>
      <c r="BV262" s="247"/>
      <c r="BW262" s="247"/>
      <c r="BX262" s="247"/>
      <c r="BY262" s="247"/>
      <c r="BZ262" s="247"/>
      <c r="CA262" s="247"/>
      <c r="CB262" s="279"/>
      <c r="CC262" s="31"/>
      <c r="CF262" s="274" t="s">
        <v>900</v>
      </c>
      <c r="CG262" s="277" t="s">
        <v>297</v>
      </c>
      <c r="CH262" s="247" t="b">
        <f t="shared" si="32"/>
        <v>0</v>
      </c>
      <c r="CI262" s="30"/>
      <c r="CJ262" s="30"/>
      <c r="CK262" s="30"/>
      <c r="CP262" s="222" t="b">
        <f t="shared" si="33"/>
        <v>0</v>
      </c>
      <c r="CQ262" s="222" t="b">
        <f t="shared" si="34"/>
        <v>0</v>
      </c>
      <c r="DC262" s="37"/>
      <c r="DD262" s="223"/>
      <c r="DE262" s="223"/>
      <c r="DF262" s="223"/>
      <c r="DG262" s="223"/>
      <c r="DH262" s="223"/>
      <c r="DJ262" s="254"/>
      <c r="DS262" s="231"/>
    </row>
    <row r="263" spans="1:123" ht="15" customHeight="1">
      <c r="A263" s="33"/>
      <c r="B263" s="33"/>
      <c r="C263" s="33"/>
      <c r="D263" s="33"/>
      <c r="E263" s="33"/>
      <c r="F263" s="12"/>
      <c r="G263" s="13"/>
      <c r="H263" s="252" t="s">
        <v>337</v>
      </c>
      <c r="I263" s="252"/>
      <c r="J263" s="252"/>
      <c r="K263" s="252"/>
      <c r="L263" s="252"/>
      <c r="M263" s="252"/>
      <c r="N263" s="252"/>
      <c r="O263" s="252"/>
      <c r="P263" s="252"/>
      <c r="Q263" s="252"/>
      <c r="R263" s="252"/>
      <c r="S263" s="252"/>
      <c r="T263" s="252"/>
      <c r="U263" s="252" t="s">
        <v>338</v>
      </c>
      <c r="V263" s="252"/>
      <c r="W263" s="252"/>
      <c r="X263" s="252"/>
      <c r="Y263" s="252"/>
      <c r="Z263" s="252"/>
      <c r="AA263" s="252"/>
      <c r="AB263" s="252"/>
      <c r="AC263" s="252"/>
      <c r="AD263" s="252"/>
      <c r="AE263" s="252"/>
      <c r="AF263" s="252"/>
      <c r="AG263" s="252"/>
      <c r="AH263" s="252" t="s">
        <v>340</v>
      </c>
      <c r="AI263" s="252"/>
      <c r="AJ263" s="252"/>
      <c r="AK263" s="252"/>
      <c r="AL263" s="252"/>
      <c r="AM263" s="252"/>
      <c r="AN263" s="252"/>
      <c r="AO263" s="252"/>
      <c r="AP263" s="252"/>
      <c r="AQ263" s="252"/>
      <c r="AR263" s="252"/>
      <c r="AS263" s="252"/>
      <c r="AT263" s="252"/>
      <c r="AU263" s="252" t="s">
        <v>341</v>
      </c>
      <c r="AV263" s="253"/>
      <c r="AW263" s="253"/>
      <c r="AX263" s="253"/>
      <c r="AY263" s="253"/>
      <c r="AZ263" s="253"/>
      <c r="BA263" s="253"/>
      <c r="BB263" s="10"/>
      <c r="BC263" s="10"/>
      <c r="BD263" s="10"/>
      <c r="BE263" s="10"/>
      <c r="BF263" s="11"/>
      <c r="BG263" s="9"/>
      <c r="BH263" s="33"/>
      <c r="BI263" s="33"/>
      <c r="BJ263" s="33"/>
      <c r="BM263" s="288"/>
      <c r="BN263" s="247"/>
      <c r="BO263" s="247"/>
      <c r="BP263" s="247"/>
      <c r="BQ263" s="247"/>
      <c r="BR263" s="247"/>
      <c r="BS263" s="247"/>
      <c r="BT263" s="247"/>
      <c r="BU263" s="247" t="str">
        <f>IF(BM263=TRUE,H263,"")</f>
        <v/>
      </c>
      <c r="BV263" s="247" t="str">
        <f>IF(BN263=TRUE,H263&amp;"_1mM","")</f>
        <v/>
      </c>
      <c r="BW263" s="247" t="str">
        <f>IF(BO263=TRUE,U263,"")</f>
        <v/>
      </c>
      <c r="BX263" s="247" t="str">
        <f>IF(BP263=TRUE,U263&amp;"_1mM","")</f>
        <v/>
      </c>
      <c r="BY263" s="247" t="str">
        <f>IF(BQ263=TRUE,AH263,"")</f>
        <v/>
      </c>
      <c r="BZ263" s="247" t="str">
        <f>IF(BR263=TRUE,AH263&amp;"_1mM","")</f>
        <v/>
      </c>
      <c r="CA263" s="247" t="str">
        <f>IF(BS263=TRUE,AU263,"")</f>
        <v/>
      </c>
      <c r="CB263" s="279" t="str">
        <f>IF(BT263=TRUE,AU263&amp;"_1mM","")</f>
        <v/>
      </c>
      <c r="CF263" s="274" t="s">
        <v>840</v>
      </c>
      <c r="CG263" s="277" t="s">
        <v>298</v>
      </c>
      <c r="CH263" s="247" t="b">
        <f t="shared" si="32"/>
        <v>0</v>
      </c>
      <c r="CI263" s="30"/>
      <c r="CJ263" s="30"/>
      <c r="CK263" s="30"/>
      <c r="CP263" s="222" t="b">
        <f t="shared" si="33"/>
        <v>0</v>
      </c>
      <c r="CQ263" s="222" t="b">
        <f t="shared" si="34"/>
        <v>0</v>
      </c>
      <c r="CY263" s="222" t="b">
        <f>CY134</f>
        <v>0</v>
      </c>
      <c r="DC263" s="37"/>
      <c r="DD263" s="38"/>
      <c r="DE263" s="223"/>
      <c r="DF263" s="223"/>
      <c r="DG263" s="223"/>
      <c r="DH263" s="223"/>
      <c r="DJ263" s="254"/>
      <c r="DS263" s="231"/>
    </row>
    <row r="264" spans="1:123" ht="15" customHeight="1">
      <c r="A264" s="33"/>
      <c r="B264" s="33"/>
      <c r="C264" s="33"/>
      <c r="D264" s="33"/>
      <c r="E264" s="33"/>
      <c r="F264" s="12"/>
      <c r="G264" s="13"/>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c r="AO264" s="252"/>
      <c r="AP264" s="252"/>
      <c r="AQ264" s="252"/>
      <c r="AR264" s="252"/>
      <c r="AS264" s="252"/>
      <c r="AT264" s="252"/>
      <c r="AU264" s="252"/>
      <c r="AV264" s="253"/>
      <c r="AW264" s="253"/>
      <c r="AX264" s="253"/>
      <c r="AY264" s="253"/>
      <c r="AZ264" s="253"/>
      <c r="BA264" s="253"/>
      <c r="BB264" s="10"/>
      <c r="BC264" s="10"/>
      <c r="BD264" s="10"/>
      <c r="BE264" s="11"/>
      <c r="BF264" s="11"/>
      <c r="BG264" s="9"/>
      <c r="BH264" s="33"/>
      <c r="BI264" s="33"/>
      <c r="BJ264" s="33"/>
      <c r="BM264" s="288"/>
      <c r="BN264" s="247"/>
      <c r="BO264" s="247"/>
      <c r="BP264" s="247"/>
      <c r="BQ264" s="247"/>
      <c r="BR264" s="247"/>
      <c r="BS264" s="247"/>
      <c r="BT264" s="247"/>
      <c r="BU264" s="247"/>
      <c r="BV264" s="247"/>
      <c r="BW264" s="247"/>
      <c r="BX264" s="247"/>
      <c r="BY264" s="247"/>
      <c r="BZ264" s="247"/>
      <c r="CA264" s="247"/>
      <c r="CB264" s="279"/>
      <c r="CF264" s="274" t="s">
        <v>901</v>
      </c>
      <c r="CG264" s="277" t="s">
        <v>303</v>
      </c>
      <c r="CH264" s="247" t="b">
        <f t="shared" si="32"/>
        <v>0</v>
      </c>
      <c r="CI264" s="30"/>
      <c r="CJ264" s="30"/>
      <c r="CK264" s="30"/>
      <c r="CP264" s="222" t="b">
        <f t="shared" si="33"/>
        <v>0</v>
      </c>
      <c r="CQ264" s="222" t="b">
        <f t="shared" si="34"/>
        <v>0</v>
      </c>
      <c r="CZ264" s="222" t="b">
        <f>CZ135</f>
        <v>0</v>
      </c>
      <c r="DC264" s="37"/>
      <c r="DD264" s="38"/>
      <c r="DE264" s="223"/>
      <c r="DF264" s="223"/>
      <c r="DG264" s="223"/>
      <c r="DH264" s="223"/>
      <c r="DJ264" s="254"/>
      <c r="DS264" s="231"/>
    </row>
    <row r="265" spans="1:123" ht="15" customHeight="1">
      <c r="B265" s="35"/>
      <c r="F265" s="36"/>
      <c r="G265" s="221"/>
      <c r="H265" s="252" t="s">
        <v>342</v>
      </c>
      <c r="I265" s="252"/>
      <c r="J265" s="252"/>
      <c r="K265" s="252"/>
      <c r="L265" s="252"/>
      <c r="M265" s="252"/>
      <c r="N265" s="252"/>
      <c r="O265" s="252"/>
      <c r="P265" s="252"/>
      <c r="Q265" s="252"/>
      <c r="R265" s="252"/>
      <c r="S265" s="252"/>
      <c r="T265" s="252"/>
      <c r="U265" s="252" t="s">
        <v>343</v>
      </c>
      <c r="V265" s="252"/>
      <c r="W265" s="252"/>
      <c r="X265" s="252"/>
      <c r="Y265" s="252"/>
      <c r="Z265" s="252"/>
      <c r="AA265" s="252"/>
      <c r="AB265" s="252"/>
      <c r="AC265" s="252"/>
      <c r="AD265" s="252"/>
      <c r="AE265" s="252"/>
      <c r="AF265" s="252"/>
      <c r="AG265" s="252"/>
      <c r="AH265" s="252" t="s">
        <v>344</v>
      </c>
      <c r="AI265" s="252"/>
      <c r="AJ265" s="252"/>
      <c r="AK265" s="252"/>
      <c r="AL265" s="252"/>
      <c r="AM265" s="252"/>
      <c r="AN265" s="252"/>
      <c r="AO265" s="252"/>
      <c r="AP265" s="252"/>
      <c r="AQ265" s="252"/>
      <c r="AR265" s="252"/>
      <c r="AS265" s="252"/>
      <c r="AT265" s="252"/>
      <c r="AU265" s="252" t="s">
        <v>345</v>
      </c>
      <c r="AV265" s="252"/>
      <c r="AW265" s="252"/>
      <c r="AX265" s="252"/>
      <c r="AY265" s="252"/>
      <c r="AZ265" s="252"/>
      <c r="BA265" s="252"/>
      <c r="BB265" s="10"/>
      <c r="BC265" s="10"/>
      <c r="BD265" s="10"/>
      <c r="BE265" s="10"/>
      <c r="BF265" s="10"/>
      <c r="BG265" s="9"/>
      <c r="BM265" s="288"/>
      <c r="BN265" s="247"/>
      <c r="BO265" s="247"/>
      <c r="BP265" s="247"/>
      <c r="BQ265" s="247"/>
      <c r="BR265" s="247"/>
      <c r="BS265" s="247"/>
      <c r="BT265" s="247"/>
      <c r="BU265" s="247" t="str">
        <f>IF(BM265=TRUE,H265,"")</f>
        <v/>
      </c>
      <c r="BV265" s="247" t="str">
        <f>IF(BN265=TRUE,H265&amp;"_1mM","")</f>
        <v/>
      </c>
      <c r="BW265" s="247" t="str">
        <f>IF(BO265=TRUE,U265,"")</f>
        <v/>
      </c>
      <c r="BX265" s="247" t="str">
        <f>IF(BP265=TRUE,U265&amp;"_1mM","")</f>
        <v/>
      </c>
      <c r="BY265" s="247" t="str">
        <f>IF(BQ265=TRUE,AH265,"")</f>
        <v/>
      </c>
      <c r="BZ265" s="247" t="str">
        <f>IF(BR265=TRUE,AH265&amp;"_1mM","")</f>
        <v/>
      </c>
      <c r="CA265" s="247" t="str">
        <f>IF(BS265=TRUE,AU265,"")</f>
        <v/>
      </c>
      <c r="CB265" s="279" t="str">
        <f>IF(BT265=TRUE,AU265&amp;"_1mM","")</f>
        <v/>
      </c>
      <c r="CF265" s="274" t="s">
        <v>856</v>
      </c>
      <c r="CG265" s="277" t="s">
        <v>304</v>
      </c>
      <c r="CH265" s="247" t="b">
        <f t="shared" si="32"/>
        <v>0</v>
      </c>
      <c r="CI265" s="30"/>
      <c r="CJ265" s="30"/>
      <c r="CK265" s="30"/>
      <c r="CP265" s="222" t="b">
        <f t="shared" si="33"/>
        <v>0</v>
      </c>
      <c r="CQ265" s="222" t="b">
        <f t="shared" si="34"/>
        <v>0</v>
      </c>
      <c r="CY265" s="222" t="b">
        <f>CY134</f>
        <v>0</v>
      </c>
      <c r="DC265" s="37"/>
      <c r="DD265" s="223"/>
      <c r="DE265" s="223"/>
      <c r="DF265" s="223"/>
      <c r="DG265" s="223"/>
      <c r="DH265" s="223"/>
      <c r="DJ265" s="254"/>
      <c r="DS265" s="231"/>
    </row>
    <row r="266" spans="1:123" ht="15" customHeight="1">
      <c r="B266" s="35"/>
      <c r="F266" s="36"/>
      <c r="G266" s="221"/>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c r="AO266" s="252"/>
      <c r="AP266" s="252"/>
      <c r="AQ266" s="252"/>
      <c r="AR266" s="252"/>
      <c r="AS266" s="252"/>
      <c r="AT266" s="252"/>
      <c r="AU266" s="252"/>
      <c r="AV266" s="252"/>
      <c r="AW266" s="252"/>
      <c r="AX266" s="252"/>
      <c r="AY266" s="252"/>
      <c r="AZ266" s="252"/>
      <c r="BA266" s="252"/>
      <c r="BB266" s="10"/>
      <c r="BC266" s="10"/>
      <c r="BD266" s="10"/>
      <c r="BE266" s="10"/>
      <c r="BF266" s="10"/>
      <c r="BG266" s="9"/>
      <c r="BM266" s="288"/>
      <c r="BN266" s="247"/>
      <c r="BO266" s="247"/>
      <c r="BP266" s="247"/>
      <c r="BQ266" s="247"/>
      <c r="BR266" s="247"/>
      <c r="BS266" s="247"/>
      <c r="BT266" s="247"/>
      <c r="BU266" s="247"/>
      <c r="BV266" s="247"/>
      <c r="BW266" s="247"/>
      <c r="BX266" s="247"/>
      <c r="BY266" s="247"/>
      <c r="BZ266" s="247"/>
      <c r="CA266" s="247"/>
      <c r="CB266" s="279"/>
      <c r="CE266" s="31"/>
      <c r="CF266" s="274" t="s">
        <v>902</v>
      </c>
      <c r="CG266" s="277" t="s">
        <v>308</v>
      </c>
      <c r="CH266" s="247" t="b">
        <f t="shared" si="32"/>
        <v>0</v>
      </c>
      <c r="CI266" s="30"/>
      <c r="CJ266" s="30"/>
      <c r="CK266" s="30"/>
      <c r="CP266" s="222" t="b">
        <f t="shared" si="33"/>
        <v>0</v>
      </c>
      <c r="CQ266" s="222" t="b">
        <f t="shared" si="34"/>
        <v>0</v>
      </c>
      <c r="CZ266" s="222" t="b">
        <f>CZ135</f>
        <v>0</v>
      </c>
      <c r="DC266" s="37"/>
      <c r="DD266" s="223"/>
      <c r="DE266" s="223"/>
      <c r="DF266" s="223"/>
      <c r="DG266" s="223"/>
      <c r="DH266" s="223"/>
      <c r="DJ266" s="254"/>
      <c r="DS266" s="231"/>
    </row>
    <row r="267" spans="1:123" ht="15" customHeight="1">
      <c r="B267" s="35"/>
      <c r="F267" s="36"/>
      <c r="G267" s="221"/>
      <c r="H267" s="252" t="s">
        <v>346</v>
      </c>
      <c r="I267" s="252"/>
      <c r="J267" s="252"/>
      <c r="K267" s="252"/>
      <c r="L267" s="252"/>
      <c r="M267" s="252"/>
      <c r="N267" s="252"/>
      <c r="O267" s="252"/>
      <c r="P267" s="252"/>
      <c r="Q267" s="252"/>
      <c r="R267" s="252"/>
      <c r="S267" s="252"/>
      <c r="T267" s="252"/>
      <c r="U267" s="252" t="s">
        <v>348</v>
      </c>
      <c r="V267" s="252"/>
      <c r="W267" s="252"/>
      <c r="X267" s="252"/>
      <c r="Y267" s="252"/>
      <c r="Z267" s="252"/>
      <c r="AA267" s="252"/>
      <c r="AB267" s="252"/>
      <c r="AC267" s="252"/>
      <c r="AD267" s="252"/>
      <c r="AE267" s="252"/>
      <c r="AF267" s="252"/>
      <c r="AG267" s="252"/>
      <c r="AH267" s="252" t="s">
        <v>349</v>
      </c>
      <c r="AI267" s="252"/>
      <c r="AJ267" s="252"/>
      <c r="AK267" s="252"/>
      <c r="AL267" s="252"/>
      <c r="AM267" s="252"/>
      <c r="AN267" s="252"/>
      <c r="AO267" s="252"/>
      <c r="AP267" s="252"/>
      <c r="AQ267" s="252"/>
      <c r="AR267" s="252"/>
      <c r="AS267" s="252"/>
      <c r="AT267" s="252"/>
      <c r="AU267" s="252" t="s">
        <v>350</v>
      </c>
      <c r="AV267" s="252"/>
      <c r="AW267" s="252"/>
      <c r="AX267" s="252"/>
      <c r="AY267" s="252"/>
      <c r="AZ267" s="252"/>
      <c r="BA267" s="252"/>
      <c r="BB267" s="10"/>
      <c r="BC267" s="10"/>
      <c r="BD267" s="10"/>
      <c r="BE267" s="10"/>
      <c r="BF267" s="10"/>
      <c r="BG267" s="9"/>
      <c r="BM267" s="288"/>
      <c r="BN267" s="247"/>
      <c r="BO267" s="247"/>
      <c r="BP267" s="247"/>
      <c r="BQ267" s="247"/>
      <c r="BR267" s="247"/>
      <c r="BS267" s="247"/>
      <c r="BT267" s="247"/>
      <c r="BU267" s="247" t="str">
        <f>IF(BM267=TRUE,H267,"")</f>
        <v/>
      </c>
      <c r="BV267" s="247" t="str">
        <f>IF(BN267=TRUE,H267&amp;"_1mM","")</f>
        <v/>
      </c>
      <c r="BW267" s="247" t="str">
        <f>IF(BO267=TRUE,U267,"")</f>
        <v/>
      </c>
      <c r="BX267" s="247" t="str">
        <f>IF(BP267=TRUE,U267&amp;"_1mM","")</f>
        <v/>
      </c>
      <c r="BY267" s="247" t="str">
        <f>IF(BQ267=TRUE,AH267,"")</f>
        <v/>
      </c>
      <c r="BZ267" s="247" t="str">
        <f>IF(BR267=TRUE,AH267&amp;"_1mM","")</f>
        <v/>
      </c>
      <c r="CA267" s="247" t="str">
        <f>IF(BS267=TRUE,AU267,"")</f>
        <v/>
      </c>
      <c r="CB267" s="279" t="str">
        <f>IF(BT267=TRUE,AU267&amp;"_1mM","")</f>
        <v/>
      </c>
      <c r="CE267" s="31"/>
      <c r="CF267" s="274" t="s">
        <v>309</v>
      </c>
      <c r="CG267" s="277" t="s">
        <v>309</v>
      </c>
      <c r="CH267" s="247" t="b">
        <f t="shared" si="32"/>
        <v>0</v>
      </c>
      <c r="CI267" s="30"/>
      <c r="CJ267" s="30"/>
      <c r="CK267" s="30"/>
      <c r="CP267" s="222" t="b">
        <f t="shared" si="33"/>
        <v>0</v>
      </c>
      <c r="CQ267" s="222" t="b">
        <f t="shared" si="34"/>
        <v>0</v>
      </c>
      <c r="CY267" s="222" t="b">
        <f>CY134</f>
        <v>0</v>
      </c>
      <c r="DC267" s="37"/>
      <c r="DD267" s="223"/>
      <c r="DE267" s="223"/>
      <c r="DF267" s="223"/>
      <c r="DG267" s="223"/>
      <c r="DH267" s="223"/>
      <c r="DJ267" s="254"/>
      <c r="DS267" s="231"/>
    </row>
    <row r="268" spans="1:123" ht="15" customHeight="1">
      <c r="B268" s="35"/>
      <c r="F268" s="36"/>
      <c r="G268" s="221"/>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c r="AL268" s="252"/>
      <c r="AM268" s="252"/>
      <c r="AN268" s="252"/>
      <c r="AO268" s="252"/>
      <c r="AP268" s="252"/>
      <c r="AQ268" s="252"/>
      <c r="AR268" s="252"/>
      <c r="AS268" s="252"/>
      <c r="AT268" s="252"/>
      <c r="AU268" s="252"/>
      <c r="AV268" s="252"/>
      <c r="AW268" s="252"/>
      <c r="AX268" s="252"/>
      <c r="AY268" s="252"/>
      <c r="AZ268" s="252"/>
      <c r="BA268" s="252"/>
      <c r="BB268" s="10"/>
      <c r="BC268" s="10"/>
      <c r="BD268" s="10"/>
      <c r="BE268" s="10"/>
      <c r="BF268" s="10"/>
      <c r="BG268" s="9"/>
      <c r="BM268" s="288"/>
      <c r="BN268" s="247"/>
      <c r="BO268" s="247"/>
      <c r="BP268" s="247"/>
      <c r="BQ268" s="247"/>
      <c r="BR268" s="247"/>
      <c r="BS268" s="247"/>
      <c r="BT268" s="247"/>
      <c r="BU268" s="247"/>
      <c r="BV268" s="247"/>
      <c r="BW268" s="247"/>
      <c r="BX268" s="247"/>
      <c r="BY268" s="247"/>
      <c r="BZ268" s="247"/>
      <c r="CA268" s="247"/>
      <c r="CB268" s="279"/>
      <c r="CF268" s="274" t="s">
        <v>314</v>
      </c>
      <c r="CG268" s="277" t="s">
        <v>314</v>
      </c>
      <c r="CH268" s="247" t="b">
        <f t="shared" si="32"/>
        <v>0</v>
      </c>
      <c r="CI268" s="30"/>
      <c r="CJ268" s="30"/>
      <c r="CK268" s="30"/>
      <c r="CP268" s="222" t="b">
        <f t="shared" si="33"/>
        <v>0</v>
      </c>
      <c r="CQ268" s="222" t="b">
        <f t="shared" si="34"/>
        <v>0</v>
      </c>
      <c r="CZ268" s="222" t="b">
        <f>CZ135</f>
        <v>0</v>
      </c>
      <c r="DC268" s="37"/>
      <c r="DD268" s="223"/>
      <c r="DE268" s="223"/>
      <c r="DF268" s="223"/>
      <c r="DG268" s="223"/>
      <c r="DH268" s="223"/>
      <c r="DJ268" s="254"/>
      <c r="DS268" s="231"/>
    </row>
    <row r="269" spans="1:123" ht="15" customHeight="1">
      <c r="B269" s="35"/>
      <c r="F269" s="36"/>
      <c r="G269" s="221"/>
      <c r="H269" s="252" t="s">
        <v>351</v>
      </c>
      <c r="I269" s="252"/>
      <c r="J269" s="252"/>
      <c r="K269" s="252"/>
      <c r="L269" s="252"/>
      <c r="M269" s="252"/>
      <c r="N269" s="252"/>
      <c r="O269" s="252"/>
      <c r="P269" s="252"/>
      <c r="Q269" s="252"/>
      <c r="R269" s="252"/>
      <c r="S269" s="252"/>
      <c r="T269" s="252"/>
      <c r="U269" s="252" t="s">
        <v>353</v>
      </c>
      <c r="V269" s="252"/>
      <c r="W269" s="252"/>
      <c r="X269" s="252"/>
      <c r="Y269" s="252"/>
      <c r="Z269" s="252"/>
      <c r="AA269" s="252"/>
      <c r="AB269" s="252"/>
      <c r="AC269" s="252"/>
      <c r="AD269" s="252"/>
      <c r="AE269" s="252"/>
      <c r="AF269" s="252"/>
      <c r="AG269" s="252"/>
      <c r="AH269" s="252" t="s">
        <v>354</v>
      </c>
      <c r="AI269" s="252"/>
      <c r="AJ269" s="252"/>
      <c r="AK269" s="252"/>
      <c r="AL269" s="252"/>
      <c r="AM269" s="252"/>
      <c r="AN269" s="252"/>
      <c r="AO269" s="252"/>
      <c r="AP269" s="252"/>
      <c r="AQ269" s="252"/>
      <c r="AR269" s="252"/>
      <c r="AS269" s="252"/>
      <c r="AT269" s="252"/>
      <c r="AU269" s="252" t="s">
        <v>355</v>
      </c>
      <c r="AV269" s="253"/>
      <c r="AW269" s="253"/>
      <c r="AX269" s="253"/>
      <c r="AY269" s="253"/>
      <c r="AZ269" s="253"/>
      <c r="BA269" s="253"/>
      <c r="BB269" s="10"/>
      <c r="BC269" s="10"/>
      <c r="BD269" s="10"/>
      <c r="BE269" s="11"/>
      <c r="BF269" s="11"/>
      <c r="BG269" s="9"/>
      <c r="BM269" s="288"/>
      <c r="BN269" s="247"/>
      <c r="BO269" s="247"/>
      <c r="BP269" s="247"/>
      <c r="BQ269" s="247"/>
      <c r="BR269" s="247"/>
      <c r="BS269" s="247"/>
      <c r="BT269" s="247"/>
      <c r="BU269" s="247" t="str">
        <f>IF(BM269=TRUE,H269,"")</f>
        <v/>
      </c>
      <c r="BV269" s="247" t="str">
        <f>IF(BN269=TRUE,H269&amp;"_1mM","")</f>
        <v/>
      </c>
      <c r="BW269" s="247" t="str">
        <f>IF(BO269=TRUE,U269,"")</f>
        <v/>
      </c>
      <c r="BX269" s="247" t="str">
        <f>IF(BP269=TRUE,U269&amp;"_1mM","")</f>
        <v/>
      </c>
      <c r="BY269" s="247" t="str">
        <f>IF(BQ269=TRUE,AH269,"")</f>
        <v/>
      </c>
      <c r="BZ269" s="247" t="str">
        <f>IF(BR269=TRUE,AH269&amp;"_1mM","")</f>
        <v/>
      </c>
      <c r="CA269" s="247" t="str">
        <f>IF(BS269=TRUE,AU269,"")</f>
        <v/>
      </c>
      <c r="CB269" s="279" t="str">
        <f>IF(BT269=TRUE,AU269&amp;"_1mM","")</f>
        <v/>
      </c>
      <c r="CF269" s="274" t="s">
        <v>133</v>
      </c>
      <c r="CG269" s="277" t="s">
        <v>133</v>
      </c>
      <c r="CH269" s="247" t="b">
        <f t="shared" ref="CH269:CH332" si="35">IF(COUNTIF(CP269:DC269,TRUE)=0,FALSE,TRUE)</f>
        <v>0</v>
      </c>
      <c r="CI269" s="30"/>
      <c r="CJ269" s="30"/>
      <c r="CK269" s="30"/>
      <c r="CP269" s="222" t="b">
        <f t="shared" ref="CP269:CP332" si="36">IF(COUNTIF(DJ:DJ,CF269)&gt;0,TRUE,FALSE)</f>
        <v>0</v>
      </c>
      <c r="CQ269" s="222" t="b">
        <f t="shared" ref="CQ269:CQ332" si="37">IF(COUNTIF($BO$142:$CB$317,CF269)&gt;0,TRUE,FALSE)</f>
        <v>0</v>
      </c>
      <c r="CY269" s="222" t="b">
        <f>CY134</f>
        <v>0</v>
      </c>
      <c r="DC269" s="37"/>
      <c r="DD269" s="223"/>
      <c r="DE269" s="223"/>
      <c r="DF269" s="223"/>
      <c r="DG269" s="223"/>
      <c r="DH269" s="223"/>
      <c r="DJ269" s="254"/>
      <c r="DS269" s="231"/>
    </row>
    <row r="270" spans="1:123" ht="15" customHeight="1">
      <c r="B270" s="35"/>
      <c r="F270" s="36"/>
      <c r="G270" s="221"/>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c r="AV270" s="253"/>
      <c r="AW270" s="253"/>
      <c r="AX270" s="253"/>
      <c r="AY270" s="253"/>
      <c r="AZ270" s="253"/>
      <c r="BA270" s="253"/>
      <c r="BB270" s="10"/>
      <c r="BC270" s="10"/>
      <c r="BD270" s="10"/>
      <c r="BE270" s="11"/>
      <c r="BF270" s="11"/>
      <c r="BG270" s="9"/>
      <c r="BM270" s="288"/>
      <c r="BN270" s="247"/>
      <c r="BO270" s="247"/>
      <c r="BP270" s="247"/>
      <c r="BQ270" s="247"/>
      <c r="BR270" s="247"/>
      <c r="BS270" s="247"/>
      <c r="BT270" s="247"/>
      <c r="BU270" s="247"/>
      <c r="BV270" s="247"/>
      <c r="BW270" s="247"/>
      <c r="BX270" s="247"/>
      <c r="BY270" s="247"/>
      <c r="BZ270" s="247"/>
      <c r="CA270" s="247"/>
      <c r="CB270" s="279"/>
      <c r="CF270" s="274" t="s">
        <v>319</v>
      </c>
      <c r="CG270" s="277" t="s">
        <v>319</v>
      </c>
      <c r="CH270" s="247" t="b">
        <f t="shared" si="35"/>
        <v>0</v>
      </c>
      <c r="CI270" s="30"/>
      <c r="CJ270" s="30"/>
      <c r="CK270" s="30"/>
      <c r="CP270" s="222" t="b">
        <f t="shared" si="36"/>
        <v>0</v>
      </c>
      <c r="CQ270" s="222" t="b">
        <f t="shared" si="37"/>
        <v>0</v>
      </c>
      <c r="CZ270" s="222" t="b">
        <f>CZ135</f>
        <v>0</v>
      </c>
      <c r="DC270" s="37"/>
      <c r="DD270" s="223"/>
      <c r="DE270" s="223"/>
      <c r="DF270" s="223"/>
      <c r="DG270" s="223"/>
      <c r="DH270" s="223"/>
      <c r="DJ270" s="254"/>
      <c r="DS270" s="231"/>
    </row>
    <row r="271" spans="1:123" ht="15" customHeight="1">
      <c r="F271" s="36"/>
      <c r="G271" s="221"/>
      <c r="H271" s="252" t="s">
        <v>356</v>
      </c>
      <c r="I271" s="252"/>
      <c r="J271" s="252"/>
      <c r="K271" s="252"/>
      <c r="L271" s="252"/>
      <c r="M271" s="252"/>
      <c r="N271" s="252"/>
      <c r="O271" s="252"/>
      <c r="P271" s="252"/>
      <c r="Q271" s="252"/>
      <c r="R271" s="252"/>
      <c r="S271" s="252"/>
      <c r="T271" s="252"/>
      <c r="U271" s="252" t="s">
        <v>358</v>
      </c>
      <c r="V271" s="252"/>
      <c r="W271" s="252"/>
      <c r="X271" s="252"/>
      <c r="Y271" s="252"/>
      <c r="Z271" s="252"/>
      <c r="AA271" s="252"/>
      <c r="AB271" s="252"/>
      <c r="AC271" s="252"/>
      <c r="AD271" s="252"/>
      <c r="AE271" s="252"/>
      <c r="AF271" s="252"/>
      <c r="AG271" s="252"/>
      <c r="AH271" s="252" t="s">
        <v>359</v>
      </c>
      <c r="AI271" s="252"/>
      <c r="AJ271" s="252"/>
      <c r="AK271" s="252"/>
      <c r="AL271" s="252"/>
      <c r="AM271" s="252"/>
      <c r="AN271" s="252"/>
      <c r="AO271" s="252"/>
      <c r="AP271" s="252"/>
      <c r="AQ271" s="252"/>
      <c r="AR271" s="252"/>
      <c r="AS271" s="252"/>
      <c r="AT271" s="252"/>
      <c r="AU271" s="252" t="s">
        <v>360</v>
      </c>
      <c r="AV271" s="252"/>
      <c r="AW271" s="252"/>
      <c r="AX271" s="252"/>
      <c r="AY271" s="252"/>
      <c r="AZ271" s="252"/>
      <c r="BA271" s="252"/>
      <c r="BB271" s="10"/>
      <c r="BC271" s="10"/>
      <c r="BD271" s="10"/>
      <c r="BE271" s="10"/>
      <c r="BF271" s="10"/>
      <c r="BG271" s="9"/>
      <c r="BM271" s="288"/>
      <c r="BN271" s="247"/>
      <c r="BO271" s="247"/>
      <c r="BP271" s="247"/>
      <c r="BQ271" s="247"/>
      <c r="BR271" s="247"/>
      <c r="BS271" s="247"/>
      <c r="BT271" s="247"/>
      <c r="BU271" s="247" t="str">
        <f>IF(BM271=TRUE,H271,"")</f>
        <v/>
      </c>
      <c r="BV271" s="247" t="str">
        <f>IF(BN271=TRUE,H271&amp;"_1mM","")</f>
        <v/>
      </c>
      <c r="BW271" s="247" t="str">
        <f>IF(BO271=TRUE,U271,"")</f>
        <v/>
      </c>
      <c r="BX271" s="247" t="str">
        <f>IF(BP271=TRUE,U271&amp;"_1mM","")</f>
        <v/>
      </c>
      <c r="BY271" s="247" t="str">
        <f>IF(BQ271=TRUE,AH271,"")</f>
        <v/>
      </c>
      <c r="BZ271" s="247" t="str">
        <f>IF(BR271=TRUE,AH271&amp;"_1mM","")</f>
        <v/>
      </c>
      <c r="CA271" s="247" t="str">
        <f>IF(BS271=TRUE,AU271,"")</f>
        <v/>
      </c>
      <c r="CB271" s="279" t="str">
        <f>IF(BT271=TRUE,AU271&amp;"_1mM","")</f>
        <v/>
      </c>
      <c r="CF271" s="274" t="s">
        <v>135</v>
      </c>
      <c r="CG271" s="277" t="s">
        <v>135</v>
      </c>
      <c r="CH271" s="247" t="b">
        <f t="shared" si="35"/>
        <v>0</v>
      </c>
      <c r="CI271" s="30"/>
      <c r="CJ271" s="30"/>
      <c r="CK271" s="30"/>
      <c r="CP271" s="222" t="b">
        <f t="shared" si="36"/>
        <v>0</v>
      </c>
      <c r="CQ271" s="222" t="b">
        <f t="shared" si="37"/>
        <v>0</v>
      </c>
      <c r="CR271" s="222" t="b">
        <f>CR127</f>
        <v>0</v>
      </c>
      <c r="CY271" s="222" t="b">
        <f>CY134</f>
        <v>0</v>
      </c>
      <c r="DC271" s="37"/>
      <c r="DD271" s="223"/>
      <c r="DE271" s="223"/>
      <c r="DF271" s="223"/>
      <c r="DG271" s="223"/>
      <c r="DH271" s="223"/>
      <c r="DJ271" s="254"/>
      <c r="DS271" s="231"/>
    </row>
    <row r="272" spans="1:123" ht="15" customHeight="1">
      <c r="F272" s="36"/>
      <c r="G272" s="221"/>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c r="AO272" s="252"/>
      <c r="AP272" s="252"/>
      <c r="AQ272" s="252"/>
      <c r="AR272" s="252"/>
      <c r="AS272" s="252"/>
      <c r="AT272" s="252"/>
      <c r="AU272" s="252"/>
      <c r="AV272" s="252"/>
      <c r="AW272" s="252"/>
      <c r="AX272" s="252"/>
      <c r="AY272" s="252"/>
      <c r="AZ272" s="252"/>
      <c r="BA272" s="252"/>
      <c r="BB272" s="10"/>
      <c r="BC272" s="10"/>
      <c r="BD272" s="10"/>
      <c r="BE272" s="10"/>
      <c r="BF272" s="10"/>
      <c r="BG272" s="9"/>
      <c r="BM272" s="288"/>
      <c r="BN272" s="247"/>
      <c r="BO272" s="247"/>
      <c r="BP272" s="247"/>
      <c r="BQ272" s="247"/>
      <c r="BR272" s="247"/>
      <c r="BS272" s="247"/>
      <c r="BT272" s="247"/>
      <c r="BU272" s="247"/>
      <c r="BV272" s="247"/>
      <c r="BW272" s="247"/>
      <c r="BX272" s="247"/>
      <c r="BY272" s="247"/>
      <c r="BZ272" s="247"/>
      <c r="CA272" s="247"/>
      <c r="CB272" s="279"/>
      <c r="CF272" s="274" t="s">
        <v>324</v>
      </c>
      <c r="CG272" s="277" t="s">
        <v>324</v>
      </c>
      <c r="CH272" s="247" t="b">
        <f t="shared" si="35"/>
        <v>0</v>
      </c>
      <c r="CI272" s="30"/>
      <c r="CJ272" s="30"/>
      <c r="CK272" s="30"/>
      <c r="CP272" s="222" t="b">
        <f t="shared" si="36"/>
        <v>0</v>
      </c>
      <c r="CQ272" s="222" t="b">
        <f t="shared" si="37"/>
        <v>0</v>
      </c>
      <c r="CZ272" s="222" t="b">
        <f>CZ135</f>
        <v>0</v>
      </c>
      <c r="DC272" s="37"/>
      <c r="DD272" s="223"/>
      <c r="DE272" s="223"/>
      <c r="DF272" s="223"/>
      <c r="DG272" s="223"/>
      <c r="DH272" s="223"/>
      <c r="DJ272" s="254"/>
      <c r="DS272" s="231"/>
    </row>
    <row r="273" spans="6:123" ht="15" customHeight="1">
      <c r="F273" s="36"/>
      <c r="G273" s="221"/>
      <c r="H273" s="252" t="s">
        <v>361</v>
      </c>
      <c r="I273" s="252"/>
      <c r="J273" s="252"/>
      <c r="K273" s="252"/>
      <c r="L273" s="252"/>
      <c r="M273" s="252"/>
      <c r="N273" s="252"/>
      <c r="O273" s="252"/>
      <c r="P273" s="252"/>
      <c r="Q273" s="252"/>
      <c r="R273" s="252"/>
      <c r="S273" s="252"/>
      <c r="T273" s="252"/>
      <c r="U273" s="252" t="s">
        <v>364</v>
      </c>
      <c r="V273" s="252"/>
      <c r="W273" s="252"/>
      <c r="X273" s="252"/>
      <c r="Y273" s="252"/>
      <c r="Z273" s="252"/>
      <c r="AA273" s="252"/>
      <c r="AB273" s="252"/>
      <c r="AC273" s="252"/>
      <c r="AD273" s="252"/>
      <c r="AE273" s="252"/>
      <c r="AF273" s="252"/>
      <c r="AG273" s="252"/>
      <c r="AH273" s="252" t="s">
        <v>365</v>
      </c>
      <c r="AI273" s="252"/>
      <c r="AJ273" s="252"/>
      <c r="AK273" s="252"/>
      <c r="AL273" s="252"/>
      <c r="AM273" s="252"/>
      <c r="AN273" s="252"/>
      <c r="AO273" s="252"/>
      <c r="AP273" s="252"/>
      <c r="AQ273" s="252"/>
      <c r="AR273" s="252"/>
      <c r="AS273" s="252"/>
      <c r="AT273" s="252"/>
      <c r="AU273" s="252" t="s">
        <v>366</v>
      </c>
      <c r="AV273" s="252"/>
      <c r="AW273" s="252"/>
      <c r="AX273" s="252"/>
      <c r="AY273" s="252"/>
      <c r="AZ273" s="252"/>
      <c r="BA273" s="252"/>
      <c r="BB273" s="10"/>
      <c r="BC273" s="10"/>
      <c r="BD273" s="10"/>
      <c r="BE273" s="10"/>
      <c r="BF273" s="10"/>
      <c r="BG273" s="9"/>
      <c r="BM273" s="288"/>
      <c r="BN273" s="247"/>
      <c r="BO273" s="247"/>
      <c r="BP273" s="247"/>
      <c r="BQ273" s="247"/>
      <c r="BR273" s="247"/>
      <c r="BS273" s="247"/>
      <c r="BT273" s="247"/>
      <c r="BU273" s="247" t="str">
        <f>IF(BM273=TRUE,H273,"")</f>
        <v/>
      </c>
      <c r="BV273" s="247" t="str">
        <f>IF(BN273=TRUE,H273&amp;"_1mM","")</f>
        <v/>
      </c>
      <c r="BW273" s="247" t="str">
        <f>IF(BO273=TRUE,U273,"")</f>
        <v/>
      </c>
      <c r="BX273" s="247" t="str">
        <f>IF(BP273=TRUE,U273&amp;"_1mM","")</f>
        <v/>
      </c>
      <c r="BY273" s="247" t="str">
        <f>IF(BQ273=TRUE,AH273,"")</f>
        <v/>
      </c>
      <c r="BZ273" s="247" t="str">
        <f>IF(BR273=TRUE,AH273&amp;"_1mM","")</f>
        <v/>
      </c>
      <c r="CA273" s="247" t="str">
        <f>IF(BS273=TRUE,AU273,"")</f>
        <v/>
      </c>
      <c r="CB273" s="279" t="str">
        <f>IF(BT273=TRUE,AU273&amp;"_1mM","")</f>
        <v/>
      </c>
      <c r="CF273" s="274" t="s">
        <v>136</v>
      </c>
      <c r="CG273" s="277" t="s">
        <v>136</v>
      </c>
      <c r="CH273" s="247" t="b">
        <f t="shared" si="35"/>
        <v>0</v>
      </c>
      <c r="CI273" s="30"/>
      <c r="CJ273" s="30"/>
      <c r="CK273" s="30"/>
      <c r="CP273" s="222" t="b">
        <f t="shared" si="36"/>
        <v>0</v>
      </c>
      <c r="CQ273" s="222" t="b">
        <f t="shared" si="37"/>
        <v>0</v>
      </c>
      <c r="CY273" s="222" t="b">
        <f>CY134</f>
        <v>0</v>
      </c>
      <c r="DC273" s="37"/>
      <c r="DD273" s="223"/>
      <c r="DE273" s="223"/>
      <c r="DF273" s="223"/>
      <c r="DG273" s="223"/>
      <c r="DH273" s="223"/>
      <c r="DJ273" s="254"/>
      <c r="DS273" s="231"/>
    </row>
    <row r="274" spans="6:123" ht="15" customHeight="1">
      <c r="F274" s="36"/>
      <c r="G274" s="221"/>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52"/>
      <c r="AN274" s="252"/>
      <c r="AO274" s="252"/>
      <c r="AP274" s="252"/>
      <c r="AQ274" s="252"/>
      <c r="AR274" s="252"/>
      <c r="AS274" s="252"/>
      <c r="AT274" s="252"/>
      <c r="AU274" s="252"/>
      <c r="AV274" s="252"/>
      <c r="AW274" s="252"/>
      <c r="AX274" s="252"/>
      <c r="AY274" s="252"/>
      <c r="AZ274" s="252"/>
      <c r="BA274" s="252"/>
      <c r="BB274" s="10"/>
      <c r="BC274" s="10"/>
      <c r="BD274" s="10"/>
      <c r="BE274" s="10"/>
      <c r="BF274" s="10"/>
      <c r="BG274" s="9"/>
      <c r="BM274" s="288"/>
      <c r="BN274" s="247"/>
      <c r="BO274" s="247"/>
      <c r="BP274" s="247"/>
      <c r="BQ274" s="247"/>
      <c r="BR274" s="247"/>
      <c r="BS274" s="247"/>
      <c r="BT274" s="247"/>
      <c r="BU274" s="247"/>
      <c r="BV274" s="247"/>
      <c r="BW274" s="247"/>
      <c r="BX274" s="247"/>
      <c r="BY274" s="247"/>
      <c r="BZ274" s="247"/>
      <c r="CA274" s="247"/>
      <c r="CB274" s="279"/>
      <c r="CF274" s="274" t="s">
        <v>329</v>
      </c>
      <c r="CG274" s="277" t="s">
        <v>329</v>
      </c>
      <c r="CH274" s="247" t="b">
        <f t="shared" si="35"/>
        <v>0</v>
      </c>
      <c r="CI274" s="30"/>
      <c r="CJ274" s="30"/>
      <c r="CK274" s="30"/>
      <c r="CP274" s="222" t="b">
        <f t="shared" si="36"/>
        <v>0</v>
      </c>
      <c r="CQ274" s="222" t="b">
        <f t="shared" si="37"/>
        <v>0</v>
      </c>
      <c r="CZ274" s="222" t="b">
        <f>CZ135</f>
        <v>0</v>
      </c>
      <c r="DC274" s="37"/>
      <c r="DD274" s="223"/>
      <c r="DE274" s="223"/>
      <c r="DF274" s="223"/>
      <c r="DG274" s="223"/>
      <c r="DH274" s="223"/>
      <c r="DJ274" s="254"/>
      <c r="DS274" s="231"/>
    </row>
    <row r="275" spans="6:123" ht="15" customHeight="1">
      <c r="F275" s="36"/>
      <c r="G275" s="221"/>
      <c r="H275" s="252" t="s">
        <v>367</v>
      </c>
      <c r="I275" s="252"/>
      <c r="J275" s="252"/>
      <c r="K275" s="252"/>
      <c r="L275" s="252"/>
      <c r="M275" s="252"/>
      <c r="N275" s="252"/>
      <c r="O275" s="252"/>
      <c r="P275" s="252"/>
      <c r="Q275" s="252"/>
      <c r="R275" s="252"/>
      <c r="S275" s="252"/>
      <c r="T275" s="252"/>
      <c r="U275" s="252" t="s">
        <v>370</v>
      </c>
      <c r="V275" s="252"/>
      <c r="W275" s="252"/>
      <c r="X275" s="252"/>
      <c r="Y275" s="252"/>
      <c r="Z275" s="252"/>
      <c r="AA275" s="252"/>
      <c r="AB275" s="252"/>
      <c r="AC275" s="252"/>
      <c r="AD275" s="252"/>
      <c r="AE275" s="252"/>
      <c r="AF275" s="252"/>
      <c r="AG275" s="252"/>
      <c r="AH275" s="252" t="s">
        <v>371</v>
      </c>
      <c r="AI275" s="252"/>
      <c r="AJ275" s="252"/>
      <c r="AK275" s="252"/>
      <c r="AL275" s="252"/>
      <c r="AM275" s="252"/>
      <c r="AN275" s="252"/>
      <c r="AO275" s="252"/>
      <c r="AP275" s="252"/>
      <c r="AQ275" s="252"/>
      <c r="AR275" s="252"/>
      <c r="AS275" s="252"/>
      <c r="AT275" s="252"/>
      <c r="AU275" s="252" t="s">
        <v>372</v>
      </c>
      <c r="AV275" s="252"/>
      <c r="AW275" s="252"/>
      <c r="AX275" s="252"/>
      <c r="AY275" s="252"/>
      <c r="AZ275" s="252"/>
      <c r="BA275" s="252"/>
      <c r="BB275" s="10"/>
      <c r="BC275" s="10"/>
      <c r="BD275" s="10"/>
      <c r="BE275" s="10"/>
      <c r="BF275" s="10"/>
      <c r="BG275" s="9"/>
      <c r="BM275" s="288"/>
      <c r="BN275" s="247"/>
      <c r="BO275" s="247"/>
      <c r="BP275" s="247"/>
      <c r="BQ275" s="247"/>
      <c r="BR275" s="247"/>
      <c r="BS275" s="247"/>
      <c r="BT275" s="247"/>
      <c r="BU275" s="247" t="str">
        <f>IF(BM275=TRUE,H275,"")</f>
        <v/>
      </c>
      <c r="BV275" s="247" t="str">
        <f>IF(BN275=TRUE,H275&amp;"_1mM","")</f>
        <v/>
      </c>
      <c r="BW275" s="247" t="str">
        <f>IF(BO275=TRUE,U275,"")</f>
        <v/>
      </c>
      <c r="BX275" s="247" t="str">
        <f>IF(BP275=TRUE,U275&amp;"_1mM","")</f>
        <v/>
      </c>
      <c r="BY275" s="247" t="str">
        <f>IF(BQ275=TRUE,AH275,"")</f>
        <v/>
      </c>
      <c r="BZ275" s="247" t="str">
        <f>IF(BR275=TRUE,AH275&amp;"_1mM","")</f>
        <v/>
      </c>
      <c r="CA275" s="247" t="str">
        <f>IF(BS275=TRUE,AU275,"")</f>
        <v/>
      </c>
      <c r="CB275" s="279" t="str">
        <f>IF(BT275=TRUE,AU275&amp;"_1mM","")</f>
        <v/>
      </c>
      <c r="CF275" s="274" t="s">
        <v>137</v>
      </c>
      <c r="CG275" s="277" t="s">
        <v>137</v>
      </c>
      <c r="CH275" s="247" t="b">
        <f t="shared" si="35"/>
        <v>0</v>
      </c>
      <c r="CI275" s="30"/>
      <c r="CJ275" s="30"/>
      <c r="CK275" s="30"/>
      <c r="CP275" s="222" t="b">
        <f t="shared" si="36"/>
        <v>0</v>
      </c>
      <c r="CQ275" s="222" t="b">
        <f t="shared" si="37"/>
        <v>0</v>
      </c>
      <c r="CY275" s="222" t="b">
        <f>CY134</f>
        <v>0</v>
      </c>
      <c r="DC275" s="37"/>
      <c r="DD275" s="223"/>
      <c r="DE275" s="223"/>
      <c r="DF275" s="223"/>
      <c r="DG275" s="223"/>
      <c r="DH275" s="223"/>
      <c r="DJ275" s="254"/>
      <c r="DS275" s="231"/>
    </row>
    <row r="276" spans="6:123" ht="15" customHeight="1">
      <c r="F276" s="36"/>
      <c r="G276" s="221"/>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10"/>
      <c r="BC276" s="10"/>
      <c r="BD276" s="10"/>
      <c r="BE276" s="10"/>
      <c r="BF276" s="10"/>
      <c r="BG276" s="9"/>
      <c r="BM276" s="288"/>
      <c r="BN276" s="247"/>
      <c r="BO276" s="247"/>
      <c r="BP276" s="247"/>
      <c r="BQ276" s="247"/>
      <c r="BR276" s="247"/>
      <c r="BS276" s="247"/>
      <c r="BT276" s="247"/>
      <c r="BU276" s="247"/>
      <c r="BV276" s="247"/>
      <c r="BW276" s="247"/>
      <c r="BX276" s="247"/>
      <c r="BY276" s="247"/>
      <c r="BZ276" s="247"/>
      <c r="CA276" s="247"/>
      <c r="CB276" s="279"/>
      <c r="CF276" s="274" t="s">
        <v>334</v>
      </c>
      <c r="CG276" s="277" t="s">
        <v>334</v>
      </c>
      <c r="CH276" s="247" t="b">
        <f t="shared" si="35"/>
        <v>0</v>
      </c>
      <c r="CI276" s="30"/>
      <c r="CJ276" s="30"/>
      <c r="CK276" s="30"/>
      <c r="CP276" s="222" t="b">
        <f t="shared" si="36"/>
        <v>0</v>
      </c>
      <c r="CQ276" s="222" t="b">
        <f t="shared" si="37"/>
        <v>0</v>
      </c>
      <c r="CZ276" s="222" t="b">
        <f>CZ135</f>
        <v>0</v>
      </c>
      <c r="DC276" s="37"/>
      <c r="DD276" s="223"/>
      <c r="DE276" s="223"/>
      <c r="DF276" s="223"/>
      <c r="DG276" s="223"/>
      <c r="DH276" s="223"/>
      <c r="DJ276" s="254"/>
      <c r="DS276" s="231"/>
    </row>
    <row r="277" spans="6:123" ht="15" customHeight="1">
      <c r="F277" s="36"/>
      <c r="G277" s="221"/>
      <c r="H277" s="252" t="s">
        <v>373</v>
      </c>
      <c r="I277" s="252"/>
      <c r="J277" s="252"/>
      <c r="K277" s="252"/>
      <c r="L277" s="252"/>
      <c r="M277" s="252"/>
      <c r="N277" s="252"/>
      <c r="O277" s="252"/>
      <c r="P277" s="252"/>
      <c r="Q277" s="252"/>
      <c r="R277" s="252"/>
      <c r="S277" s="252"/>
      <c r="T277" s="252"/>
      <c r="U277" s="252" t="s">
        <v>375</v>
      </c>
      <c r="V277" s="252"/>
      <c r="W277" s="252"/>
      <c r="X277" s="252"/>
      <c r="Y277" s="252"/>
      <c r="Z277" s="252"/>
      <c r="AA277" s="252"/>
      <c r="AB277" s="252"/>
      <c r="AC277" s="252"/>
      <c r="AD277" s="252"/>
      <c r="AE277" s="252"/>
      <c r="AF277" s="252"/>
      <c r="AG277" s="252"/>
      <c r="AH277" s="252" t="s">
        <v>376</v>
      </c>
      <c r="AI277" s="252"/>
      <c r="AJ277" s="252"/>
      <c r="AK277" s="252"/>
      <c r="AL277" s="252"/>
      <c r="AM277" s="252"/>
      <c r="AN277" s="252"/>
      <c r="AO277" s="252"/>
      <c r="AP277" s="252"/>
      <c r="AQ277" s="252"/>
      <c r="AR277" s="252"/>
      <c r="AS277" s="252"/>
      <c r="AT277" s="252"/>
      <c r="AU277" s="252" t="s">
        <v>377</v>
      </c>
      <c r="AV277" s="252"/>
      <c r="AW277" s="252"/>
      <c r="AX277" s="252"/>
      <c r="AY277" s="252"/>
      <c r="AZ277" s="252"/>
      <c r="BA277" s="252"/>
      <c r="BB277" s="10"/>
      <c r="BC277" s="10"/>
      <c r="BD277" s="10"/>
      <c r="BE277" s="10"/>
      <c r="BF277" s="10"/>
      <c r="BG277" s="9"/>
      <c r="BM277" s="288"/>
      <c r="BN277" s="247"/>
      <c r="BO277" s="247"/>
      <c r="BP277" s="247"/>
      <c r="BQ277" s="247"/>
      <c r="BR277" s="247"/>
      <c r="BS277" s="247"/>
      <c r="BT277" s="247"/>
      <c r="BU277" s="247" t="str">
        <f>IF(BM277=TRUE,H277,"")</f>
        <v/>
      </c>
      <c r="BV277" s="247" t="str">
        <f>IF(BN277=TRUE,H277&amp;"_1mM","")</f>
        <v/>
      </c>
      <c r="BW277" s="247" t="str">
        <f>IF(BO277=TRUE,U277,"")</f>
        <v/>
      </c>
      <c r="BX277" s="247" t="str">
        <f>IF(BP277=TRUE,U277&amp;"_1mM","")</f>
        <v/>
      </c>
      <c r="BY277" s="247" t="str">
        <f>IF(BQ277=TRUE,AH277,"")</f>
        <v/>
      </c>
      <c r="BZ277" s="247" t="str">
        <f>IF(BR277=TRUE,AH277&amp;"_1mM","")</f>
        <v/>
      </c>
      <c r="CA277" s="247" t="str">
        <f>IF(BS277=TRUE,AU277,"")</f>
        <v/>
      </c>
      <c r="CB277" s="279" t="str">
        <f>IF(BT277=TRUE,AU277&amp;"_1mM","")</f>
        <v/>
      </c>
      <c r="CF277" s="274" t="s">
        <v>138</v>
      </c>
      <c r="CG277" s="277" t="s">
        <v>138</v>
      </c>
      <c r="CH277" s="247" t="b">
        <f t="shared" si="35"/>
        <v>0</v>
      </c>
      <c r="CI277" s="30"/>
      <c r="CJ277" s="30"/>
      <c r="CK277" s="30"/>
      <c r="CL277" s="31"/>
      <c r="CM277" s="31"/>
      <c r="CN277" s="31"/>
      <c r="CO277" s="31"/>
      <c r="CP277" s="222" t="b">
        <f t="shared" si="36"/>
        <v>0</v>
      </c>
      <c r="CQ277" s="222" t="b">
        <f t="shared" si="37"/>
        <v>0</v>
      </c>
      <c r="CY277" s="222" t="b">
        <f>CY134</f>
        <v>0</v>
      </c>
      <c r="DC277" s="37"/>
      <c r="DD277" s="223"/>
      <c r="DE277" s="223"/>
      <c r="DF277" s="223"/>
      <c r="DG277" s="223"/>
      <c r="DH277" s="223"/>
      <c r="DJ277" s="254"/>
      <c r="DS277" s="231"/>
    </row>
    <row r="278" spans="6:123" ht="15" customHeight="1">
      <c r="F278" s="36"/>
      <c r="G278" s="221"/>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10"/>
      <c r="BC278" s="10"/>
      <c r="BD278" s="10"/>
      <c r="BE278" s="10"/>
      <c r="BF278" s="10"/>
      <c r="BG278" s="9"/>
      <c r="BM278" s="288"/>
      <c r="BN278" s="247"/>
      <c r="BO278" s="247"/>
      <c r="BP278" s="247"/>
      <c r="BQ278" s="247"/>
      <c r="BR278" s="247"/>
      <c r="BS278" s="247"/>
      <c r="BT278" s="247"/>
      <c r="BU278" s="247"/>
      <c r="BV278" s="247"/>
      <c r="BW278" s="247"/>
      <c r="BX278" s="247"/>
      <c r="BY278" s="247"/>
      <c r="BZ278" s="247"/>
      <c r="CA278" s="247"/>
      <c r="CB278" s="279"/>
      <c r="CF278" s="274" t="s">
        <v>339</v>
      </c>
      <c r="CG278" s="277" t="s">
        <v>339</v>
      </c>
      <c r="CH278" s="247" t="b">
        <f t="shared" si="35"/>
        <v>0</v>
      </c>
      <c r="CI278" s="30"/>
      <c r="CJ278" s="30"/>
      <c r="CK278" s="30"/>
      <c r="CL278" s="31"/>
      <c r="CM278" s="31"/>
      <c r="CN278" s="31"/>
      <c r="CO278" s="31"/>
      <c r="CP278" s="222" t="b">
        <f t="shared" si="36"/>
        <v>0</v>
      </c>
      <c r="CQ278" s="222" t="b">
        <f t="shared" si="37"/>
        <v>0</v>
      </c>
      <c r="CR278" s="31"/>
      <c r="CS278" s="31"/>
      <c r="CT278" s="31"/>
      <c r="CU278" s="31"/>
      <c r="CV278" s="31"/>
      <c r="CW278" s="31"/>
      <c r="CX278" s="31"/>
      <c r="CY278" s="31"/>
      <c r="CZ278" s="222" t="b">
        <f>CZ135</f>
        <v>0</v>
      </c>
      <c r="DA278" s="31"/>
      <c r="DC278" s="37"/>
      <c r="DD278" s="223"/>
      <c r="DE278" s="223"/>
      <c r="DF278" s="223"/>
      <c r="DG278" s="223"/>
      <c r="DH278" s="223"/>
      <c r="DJ278" s="254"/>
      <c r="DS278" s="231"/>
    </row>
    <row r="279" spans="6:123" ht="15" customHeight="1">
      <c r="F279" s="36"/>
      <c r="G279" s="221"/>
      <c r="H279" s="252" t="s">
        <v>378</v>
      </c>
      <c r="I279" s="252"/>
      <c r="J279" s="252"/>
      <c r="K279" s="252"/>
      <c r="L279" s="252"/>
      <c r="M279" s="252"/>
      <c r="N279" s="252"/>
      <c r="O279" s="252"/>
      <c r="P279" s="252"/>
      <c r="Q279" s="252"/>
      <c r="R279" s="252"/>
      <c r="S279" s="252"/>
      <c r="T279" s="252"/>
      <c r="U279" s="252" t="s">
        <v>380</v>
      </c>
      <c r="V279" s="252"/>
      <c r="W279" s="252"/>
      <c r="X279" s="252"/>
      <c r="Y279" s="252"/>
      <c r="Z279" s="252"/>
      <c r="AA279" s="252"/>
      <c r="AB279" s="252"/>
      <c r="AC279" s="252"/>
      <c r="AD279" s="252"/>
      <c r="AE279" s="252"/>
      <c r="AF279" s="252"/>
      <c r="AG279" s="252"/>
      <c r="AH279" s="252" t="s">
        <v>381</v>
      </c>
      <c r="AI279" s="252"/>
      <c r="AJ279" s="252"/>
      <c r="AK279" s="252"/>
      <c r="AL279" s="252"/>
      <c r="AM279" s="252"/>
      <c r="AN279" s="252"/>
      <c r="AO279" s="252"/>
      <c r="AP279" s="252"/>
      <c r="AQ279" s="252"/>
      <c r="AR279" s="252"/>
      <c r="AS279" s="252"/>
      <c r="AT279" s="252"/>
      <c r="AU279" s="252" t="s">
        <v>382</v>
      </c>
      <c r="AV279" s="252"/>
      <c r="AW279" s="252"/>
      <c r="AX279" s="252"/>
      <c r="AY279" s="252"/>
      <c r="AZ279" s="252"/>
      <c r="BA279" s="252"/>
      <c r="BB279" s="10"/>
      <c r="BC279" s="10"/>
      <c r="BD279" s="10"/>
      <c r="BE279" s="10"/>
      <c r="BF279" s="10"/>
      <c r="BG279" s="9"/>
      <c r="BM279" s="288"/>
      <c r="BN279" s="247"/>
      <c r="BO279" s="247"/>
      <c r="BP279" s="247"/>
      <c r="BQ279" s="247"/>
      <c r="BR279" s="247"/>
      <c r="BS279" s="247"/>
      <c r="BT279" s="247"/>
      <c r="BU279" s="247" t="str">
        <f>IF(BM279=TRUE,H279,"")</f>
        <v/>
      </c>
      <c r="BV279" s="247" t="str">
        <f>IF(BN279=TRUE,H279&amp;"_1mM","")</f>
        <v/>
      </c>
      <c r="BW279" s="247" t="str">
        <f>IF(BO279=TRUE,U279,"")</f>
        <v/>
      </c>
      <c r="BX279" s="247" t="str">
        <f>IF(BP279=TRUE,U279&amp;"_1mM","")</f>
        <v/>
      </c>
      <c r="BY279" s="247" t="str">
        <f>IF(BQ279=TRUE,AH279,"")</f>
        <v/>
      </c>
      <c r="BZ279" s="247" t="str">
        <f>IF(BR279=TRUE,AH279&amp;"_1mM","")</f>
        <v/>
      </c>
      <c r="CA279" s="247" t="str">
        <f>IF(BS279=TRUE,AU279,"")</f>
        <v/>
      </c>
      <c r="CB279" s="279" t="str">
        <f>IF(BT279=TRUE,AU279&amp;"_1mM","")</f>
        <v/>
      </c>
      <c r="CF279" s="274" t="s">
        <v>841</v>
      </c>
      <c r="CG279" s="277" t="s">
        <v>767</v>
      </c>
      <c r="CH279" s="247" t="b">
        <f t="shared" si="35"/>
        <v>0</v>
      </c>
      <c r="CI279" s="30"/>
      <c r="CJ279" s="30"/>
      <c r="CK279" s="30"/>
      <c r="CL279" s="31"/>
      <c r="CM279" s="31"/>
      <c r="CN279" s="31"/>
      <c r="CO279" s="31"/>
      <c r="CP279" s="222" t="b">
        <f t="shared" si="36"/>
        <v>0</v>
      </c>
      <c r="CQ279" s="222" t="b">
        <f t="shared" si="37"/>
        <v>0</v>
      </c>
      <c r="CR279" s="31"/>
      <c r="CS279" s="31"/>
      <c r="CT279" s="31"/>
      <c r="CU279" s="31"/>
      <c r="CV279" s="31"/>
      <c r="CW279" s="31"/>
      <c r="CX279" s="31"/>
      <c r="CY279" s="222" t="b">
        <f>CY134</f>
        <v>0</v>
      </c>
      <c r="DC279" s="37"/>
      <c r="DD279" s="223"/>
      <c r="DE279" s="223"/>
      <c r="DF279" s="223"/>
      <c r="DG279" s="223"/>
      <c r="DH279" s="223"/>
      <c r="DJ279" s="254"/>
      <c r="DS279" s="231"/>
    </row>
    <row r="280" spans="6:123" ht="15" customHeight="1">
      <c r="F280" s="36"/>
      <c r="G280" s="221"/>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2"/>
      <c r="AN280" s="252"/>
      <c r="AO280" s="252"/>
      <c r="AP280" s="252"/>
      <c r="AQ280" s="252"/>
      <c r="AR280" s="252"/>
      <c r="AS280" s="252"/>
      <c r="AT280" s="252"/>
      <c r="AU280" s="252"/>
      <c r="AV280" s="252"/>
      <c r="AW280" s="252"/>
      <c r="AX280" s="252"/>
      <c r="AY280" s="252"/>
      <c r="AZ280" s="252"/>
      <c r="BA280" s="252"/>
      <c r="BB280" s="10"/>
      <c r="BC280" s="10"/>
      <c r="BD280" s="10"/>
      <c r="BE280" s="10"/>
      <c r="BF280" s="10"/>
      <c r="BG280" s="9"/>
      <c r="BM280" s="288"/>
      <c r="BN280" s="247"/>
      <c r="BO280" s="247"/>
      <c r="BP280" s="247"/>
      <c r="BQ280" s="247"/>
      <c r="BR280" s="247"/>
      <c r="BS280" s="247"/>
      <c r="BT280" s="247"/>
      <c r="BU280" s="247"/>
      <c r="BV280" s="247"/>
      <c r="BW280" s="247"/>
      <c r="BX280" s="247"/>
      <c r="BY280" s="247"/>
      <c r="BZ280" s="247"/>
      <c r="CA280" s="247"/>
      <c r="CB280" s="279"/>
      <c r="CF280" s="274" t="s">
        <v>903</v>
      </c>
      <c r="CG280" s="277" t="s">
        <v>768</v>
      </c>
      <c r="CH280" s="247" t="b">
        <f t="shared" si="35"/>
        <v>0</v>
      </c>
      <c r="CI280" s="30"/>
      <c r="CJ280" s="30"/>
      <c r="CK280" s="30"/>
      <c r="CL280" s="31"/>
      <c r="CM280" s="31"/>
      <c r="CN280" s="31"/>
      <c r="CO280" s="31"/>
      <c r="CP280" s="222" t="b">
        <f t="shared" si="36"/>
        <v>0</v>
      </c>
      <c r="CQ280" s="222" t="b">
        <f t="shared" si="37"/>
        <v>0</v>
      </c>
      <c r="CR280" s="31"/>
      <c r="CS280" s="31"/>
      <c r="CT280" s="31"/>
      <c r="CU280" s="31"/>
      <c r="CV280" s="31"/>
      <c r="CW280" s="31"/>
      <c r="CX280" s="31"/>
      <c r="CY280" s="31"/>
      <c r="CZ280" s="222" t="b">
        <f>CZ135</f>
        <v>0</v>
      </c>
      <c r="DA280" s="31"/>
      <c r="DC280" s="37"/>
      <c r="DD280" s="223"/>
      <c r="DE280" s="223"/>
      <c r="DF280" s="223"/>
      <c r="DG280" s="223"/>
      <c r="DH280" s="223"/>
      <c r="DJ280" s="254"/>
      <c r="DS280" s="231"/>
    </row>
    <row r="281" spans="6:123" ht="15" customHeight="1">
      <c r="F281" s="36"/>
      <c r="G281" s="221"/>
      <c r="H281" s="252" t="s">
        <v>383</v>
      </c>
      <c r="I281" s="252"/>
      <c r="J281" s="252"/>
      <c r="K281" s="252"/>
      <c r="L281" s="252"/>
      <c r="M281" s="252"/>
      <c r="N281" s="252"/>
      <c r="O281" s="252"/>
      <c r="P281" s="252"/>
      <c r="Q281" s="252"/>
      <c r="R281" s="252"/>
      <c r="S281" s="252"/>
      <c r="T281" s="252"/>
      <c r="U281" s="252" t="s">
        <v>385</v>
      </c>
      <c r="V281" s="252"/>
      <c r="W281" s="252"/>
      <c r="X281" s="252"/>
      <c r="Y281" s="252"/>
      <c r="Z281" s="252"/>
      <c r="AA281" s="252"/>
      <c r="AB281" s="252"/>
      <c r="AC281" s="252"/>
      <c r="AD281" s="252"/>
      <c r="AE281" s="252"/>
      <c r="AF281" s="252"/>
      <c r="AG281" s="252"/>
      <c r="AH281" s="252" t="s">
        <v>386</v>
      </c>
      <c r="AI281" s="252"/>
      <c r="AJ281" s="252"/>
      <c r="AK281" s="252"/>
      <c r="AL281" s="252"/>
      <c r="AM281" s="252"/>
      <c r="AN281" s="252"/>
      <c r="AO281" s="252"/>
      <c r="AP281" s="252"/>
      <c r="AQ281" s="252"/>
      <c r="AR281" s="252"/>
      <c r="AS281" s="252"/>
      <c r="AT281" s="252"/>
      <c r="AU281" s="252" t="s">
        <v>387</v>
      </c>
      <c r="AV281" s="252"/>
      <c r="AW281" s="252"/>
      <c r="AX281" s="252"/>
      <c r="AY281" s="252"/>
      <c r="AZ281" s="252"/>
      <c r="BA281" s="252"/>
      <c r="BB281" s="10"/>
      <c r="BC281" s="10"/>
      <c r="BD281" s="10"/>
      <c r="BE281" s="10"/>
      <c r="BF281" s="10"/>
      <c r="BG281" s="9"/>
      <c r="BM281" s="288"/>
      <c r="BN281" s="247"/>
      <c r="BO281" s="247"/>
      <c r="BP281" s="247"/>
      <c r="BQ281" s="247"/>
      <c r="BR281" s="247"/>
      <c r="BS281" s="247"/>
      <c r="BT281" s="247"/>
      <c r="BU281" s="247" t="str">
        <f>IF(BM281=TRUE,H281,"")</f>
        <v/>
      </c>
      <c r="BV281" s="247" t="str">
        <f>IF(BN281=TRUE,H281&amp;"_1mM","")</f>
        <v/>
      </c>
      <c r="BW281" s="247" t="str">
        <f>IF(BO281=TRUE,U281,"")</f>
        <v/>
      </c>
      <c r="BX281" s="247" t="str">
        <f>IF(BP281=TRUE,U281&amp;"_1mM","")</f>
        <v/>
      </c>
      <c r="BY281" s="247" t="str">
        <f>IF(BQ281=TRUE,AH281,"")</f>
        <v/>
      </c>
      <c r="BZ281" s="247" t="str">
        <f>IF(BR281=TRUE,AH281&amp;"_1mM","")</f>
        <v/>
      </c>
      <c r="CA281" s="247" t="str">
        <f>IF(BS281=TRUE,AU281,"")</f>
        <v/>
      </c>
      <c r="CB281" s="279" t="str">
        <f>IF(BT281=TRUE,AU281&amp;"_1mM","")</f>
        <v/>
      </c>
      <c r="CF281" s="274" t="s">
        <v>857</v>
      </c>
      <c r="CG281" s="277" t="s">
        <v>769</v>
      </c>
      <c r="CH281" s="247" t="b">
        <f t="shared" si="35"/>
        <v>0</v>
      </c>
      <c r="CI281" s="30"/>
      <c r="CJ281" s="30"/>
      <c r="CK281" s="30"/>
      <c r="CP281" s="222" t="b">
        <f t="shared" si="36"/>
        <v>0</v>
      </c>
      <c r="CQ281" s="222" t="b">
        <f t="shared" si="37"/>
        <v>0</v>
      </c>
      <c r="CR281" s="31"/>
      <c r="CS281" s="31"/>
      <c r="CT281" s="31"/>
      <c r="CU281" s="31"/>
      <c r="CV281" s="31"/>
      <c r="CW281" s="31"/>
      <c r="CX281" s="31"/>
      <c r="CY281" s="222" t="b">
        <f>CY134</f>
        <v>0</v>
      </c>
      <c r="CZ281" s="31"/>
      <c r="DB281" s="31"/>
      <c r="DC281" s="37"/>
      <c r="DD281" s="223"/>
      <c r="DE281" s="223"/>
      <c r="DF281" s="223"/>
      <c r="DG281" s="223"/>
      <c r="DH281" s="223"/>
      <c r="DJ281" s="254"/>
      <c r="DS281" s="231"/>
    </row>
    <row r="282" spans="6:123" ht="15" customHeight="1">
      <c r="F282" s="36"/>
      <c r="G282" s="221"/>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c r="AL282" s="252"/>
      <c r="AM282" s="252"/>
      <c r="AN282" s="252"/>
      <c r="AO282" s="252"/>
      <c r="AP282" s="252"/>
      <c r="AQ282" s="252"/>
      <c r="AR282" s="252"/>
      <c r="AS282" s="252"/>
      <c r="AT282" s="252"/>
      <c r="AU282" s="252"/>
      <c r="AV282" s="252"/>
      <c r="AW282" s="252"/>
      <c r="AX282" s="252"/>
      <c r="AY282" s="252"/>
      <c r="AZ282" s="252"/>
      <c r="BA282" s="252"/>
      <c r="BB282" s="10"/>
      <c r="BC282" s="10"/>
      <c r="BD282" s="10"/>
      <c r="BE282" s="10"/>
      <c r="BF282" s="10"/>
      <c r="BG282" s="9"/>
      <c r="BM282" s="288"/>
      <c r="BN282" s="247"/>
      <c r="BO282" s="247"/>
      <c r="BP282" s="247"/>
      <c r="BQ282" s="247"/>
      <c r="BR282" s="247"/>
      <c r="BS282" s="247"/>
      <c r="BT282" s="247"/>
      <c r="BU282" s="247"/>
      <c r="BV282" s="247"/>
      <c r="BW282" s="247"/>
      <c r="BX282" s="247"/>
      <c r="BY282" s="247"/>
      <c r="BZ282" s="247"/>
      <c r="CA282" s="247"/>
      <c r="CB282" s="279"/>
      <c r="CF282" s="274" t="s">
        <v>904</v>
      </c>
      <c r="CG282" s="277" t="s">
        <v>770</v>
      </c>
      <c r="CH282" s="247" t="b">
        <f t="shared" si="35"/>
        <v>0</v>
      </c>
      <c r="CI282" s="30"/>
      <c r="CJ282" s="30"/>
      <c r="CK282" s="30"/>
      <c r="CP282" s="222" t="b">
        <f t="shared" si="36"/>
        <v>0</v>
      </c>
      <c r="CQ282" s="222" t="b">
        <f t="shared" si="37"/>
        <v>0</v>
      </c>
      <c r="CZ282" s="222" t="b">
        <f>CZ135</f>
        <v>0</v>
      </c>
      <c r="DC282" s="37"/>
      <c r="DD282" s="223"/>
      <c r="DE282" s="223"/>
      <c r="DF282" s="223"/>
      <c r="DG282" s="223"/>
      <c r="DH282" s="223"/>
      <c r="DJ282" s="254"/>
      <c r="DS282" s="231"/>
    </row>
    <row r="283" spans="6:123" ht="15" customHeight="1">
      <c r="F283" s="36"/>
      <c r="G283" s="221"/>
      <c r="H283" s="252" t="s">
        <v>388</v>
      </c>
      <c r="I283" s="252"/>
      <c r="J283" s="252"/>
      <c r="K283" s="252"/>
      <c r="L283" s="252"/>
      <c r="M283" s="252"/>
      <c r="N283" s="252"/>
      <c r="O283" s="252"/>
      <c r="P283" s="252"/>
      <c r="Q283" s="252"/>
      <c r="R283" s="252"/>
      <c r="S283" s="252"/>
      <c r="T283" s="252"/>
      <c r="U283" s="252" t="s">
        <v>390</v>
      </c>
      <c r="V283" s="252"/>
      <c r="W283" s="252"/>
      <c r="X283" s="252"/>
      <c r="Y283" s="252"/>
      <c r="Z283" s="252"/>
      <c r="AA283" s="252"/>
      <c r="AB283" s="252"/>
      <c r="AC283" s="252"/>
      <c r="AD283" s="252"/>
      <c r="AE283" s="252"/>
      <c r="AF283" s="252"/>
      <c r="AG283" s="252"/>
      <c r="AH283" s="252" t="s">
        <v>391</v>
      </c>
      <c r="AI283" s="252"/>
      <c r="AJ283" s="252"/>
      <c r="AK283" s="252"/>
      <c r="AL283" s="252"/>
      <c r="AM283" s="252"/>
      <c r="AN283" s="252"/>
      <c r="AO283" s="252"/>
      <c r="AP283" s="252"/>
      <c r="AQ283" s="252"/>
      <c r="AR283" s="252"/>
      <c r="AS283" s="252"/>
      <c r="AT283" s="252"/>
      <c r="AU283" s="252" t="s">
        <v>392</v>
      </c>
      <c r="AV283" s="252"/>
      <c r="AW283" s="252"/>
      <c r="AX283" s="252"/>
      <c r="AY283" s="252"/>
      <c r="AZ283" s="252"/>
      <c r="BA283" s="252"/>
      <c r="BB283" s="10"/>
      <c r="BC283" s="10"/>
      <c r="BD283" s="10"/>
      <c r="BE283" s="10"/>
      <c r="BF283" s="10"/>
      <c r="BG283" s="9"/>
      <c r="BM283" s="288"/>
      <c r="BN283" s="247"/>
      <c r="BO283" s="247"/>
      <c r="BP283" s="247"/>
      <c r="BQ283" s="247"/>
      <c r="BR283" s="247"/>
      <c r="BS283" s="247"/>
      <c r="BT283" s="247"/>
      <c r="BU283" s="247" t="str">
        <f>IF(BM283=TRUE,H283,"")</f>
        <v/>
      </c>
      <c r="BV283" s="247" t="str">
        <f>IF(BN283=TRUE,H283&amp;"_1mM","")</f>
        <v/>
      </c>
      <c r="BW283" s="247" t="str">
        <f>IF(BO283=TRUE,U283,"")</f>
        <v/>
      </c>
      <c r="BX283" s="247" t="str">
        <f>IF(BP283=TRUE,U283&amp;"_1mM","")</f>
        <v/>
      </c>
      <c r="BY283" s="247" t="str">
        <f>IF(BQ283=TRUE,AH283,"")</f>
        <v/>
      </c>
      <c r="BZ283" s="247" t="str">
        <f>IF(BR283=TRUE,AH283&amp;"_1mM","")</f>
        <v/>
      </c>
      <c r="CA283" s="247" t="str">
        <f>IF(BS283=TRUE,AU283,"")</f>
        <v/>
      </c>
      <c r="CB283" s="279" t="str">
        <f>IF(BT283=TRUE,AU283&amp;"_1mM","")</f>
        <v/>
      </c>
      <c r="CF283" s="274" t="s">
        <v>141</v>
      </c>
      <c r="CG283" s="277" t="s">
        <v>141</v>
      </c>
      <c r="CH283" s="247" t="b">
        <f t="shared" si="35"/>
        <v>0</v>
      </c>
      <c r="CI283" s="30"/>
      <c r="CJ283" s="30"/>
      <c r="CK283" s="30"/>
      <c r="CP283" s="222" t="b">
        <f t="shared" si="36"/>
        <v>0</v>
      </c>
      <c r="CQ283" s="222" t="b">
        <f t="shared" si="37"/>
        <v>0</v>
      </c>
      <c r="CY283" s="222" t="b">
        <f>CY134</f>
        <v>0</v>
      </c>
      <c r="DC283" s="37"/>
      <c r="DD283" s="223"/>
      <c r="DE283" s="223"/>
      <c r="DF283" s="223"/>
      <c r="DG283" s="223"/>
      <c r="DH283" s="223"/>
      <c r="DJ283" s="254"/>
      <c r="DS283" s="231"/>
    </row>
    <row r="284" spans="6:123" ht="15" customHeight="1">
      <c r="F284" s="36"/>
      <c r="G284" s="221"/>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2"/>
      <c r="AS284" s="252"/>
      <c r="AT284" s="252"/>
      <c r="AU284" s="252"/>
      <c r="AV284" s="252"/>
      <c r="AW284" s="252"/>
      <c r="AX284" s="252"/>
      <c r="AY284" s="252"/>
      <c r="AZ284" s="252"/>
      <c r="BA284" s="252"/>
      <c r="BB284" s="10"/>
      <c r="BC284" s="10"/>
      <c r="BD284" s="10"/>
      <c r="BE284" s="10"/>
      <c r="BF284" s="10"/>
      <c r="BG284" s="9"/>
      <c r="BM284" s="288"/>
      <c r="BN284" s="247"/>
      <c r="BO284" s="247"/>
      <c r="BP284" s="247"/>
      <c r="BQ284" s="247"/>
      <c r="BR284" s="247"/>
      <c r="BS284" s="247"/>
      <c r="BT284" s="247"/>
      <c r="BU284" s="247"/>
      <c r="BV284" s="247"/>
      <c r="BW284" s="247"/>
      <c r="BX284" s="247"/>
      <c r="BY284" s="247"/>
      <c r="BZ284" s="247"/>
      <c r="CA284" s="247"/>
      <c r="CB284" s="279"/>
      <c r="CF284" s="274" t="s">
        <v>347</v>
      </c>
      <c r="CG284" s="277" t="s">
        <v>347</v>
      </c>
      <c r="CH284" s="247" t="b">
        <f t="shared" si="35"/>
        <v>0</v>
      </c>
      <c r="CI284" s="30"/>
      <c r="CJ284" s="30"/>
      <c r="CK284" s="30"/>
      <c r="CP284" s="222" t="b">
        <f t="shared" si="36"/>
        <v>0</v>
      </c>
      <c r="CQ284" s="222" t="b">
        <f t="shared" si="37"/>
        <v>0</v>
      </c>
      <c r="CZ284" s="222" t="b">
        <f>CZ135</f>
        <v>0</v>
      </c>
      <c r="DC284" s="37"/>
      <c r="DD284" s="223"/>
      <c r="DE284" s="223"/>
      <c r="DF284" s="223"/>
      <c r="DG284" s="223"/>
      <c r="DH284" s="223"/>
      <c r="DJ284" s="254"/>
      <c r="DS284" s="231"/>
    </row>
    <row r="285" spans="6:123" ht="15" customHeight="1">
      <c r="F285" s="36"/>
      <c r="G285" s="221"/>
      <c r="H285" s="252" t="s">
        <v>393</v>
      </c>
      <c r="I285" s="252"/>
      <c r="J285" s="252"/>
      <c r="K285" s="252"/>
      <c r="L285" s="252"/>
      <c r="M285" s="252"/>
      <c r="N285" s="252"/>
      <c r="O285" s="252"/>
      <c r="P285" s="252"/>
      <c r="Q285" s="252"/>
      <c r="R285" s="252"/>
      <c r="S285" s="252"/>
      <c r="T285" s="252"/>
      <c r="U285" s="252" t="s">
        <v>395</v>
      </c>
      <c r="V285" s="252"/>
      <c r="W285" s="252"/>
      <c r="X285" s="252"/>
      <c r="Y285" s="252"/>
      <c r="Z285" s="252"/>
      <c r="AA285" s="252"/>
      <c r="AB285" s="252"/>
      <c r="AC285" s="252"/>
      <c r="AD285" s="252"/>
      <c r="AE285" s="252"/>
      <c r="AF285" s="252"/>
      <c r="AG285" s="252"/>
      <c r="AH285" s="252" t="s">
        <v>396</v>
      </c>
      <c r="AI285" s="252"/>
      <c r="AJ285" s="252"/>
      <c r="AK285" s="252"/>
      <c r="AL285" s="252"/>
      <c r="AM285" s="252"/>
      <c r="AN285" s="252"/>
      <c r="AO285" s="252"/>
      <c r="AP285" s="252"/>
      <c r="AQ285" s="252"/>
      <c r="AR285" s="252"/>
      <c r="AS285" s="252"/>
      <c r="AT285" s="252"/>
      <c r="AU285" s="252" t="s">
        <v>397</v>
      </c>
      <c r="AV285" s="253"/>
      <c r="AW285" s="253"/>
      <c r="AX285" s="253"/>
      <c r="AY285" s="253"/>
      <c r="AZ285" s="253"/>
      <c r="BA285" s="253"/>
      <c r="BB285" s="10"/>
      <c r="BC285" s="10"/>
      <c r="BD285" s="10"/>
      <c r="BE285" s="11"/>
      <c r="BF285" s="11"/>
      <c r="BG285" s="9"/>
      <c r="BM285" s="288"/>
      <c r="BN285" s="247"/>
      <c r="BO285" s="247"/>
      <c r="BP285" s="247"/>
      <c r="BQ285" s="247"/>
      <c r="BR285" s="247"/>
      <c r="BS285" s="247"/>
      <c r="BT285" s="247"/>
      <c r="BU285" s="247" t="str">
        <f>IF(BM285=TRUE,H285,"")</f>
        <v/>
      </c>
      <c r="BV285" s="247" t="str">
        <f>IF(BN285=TRUE,H285&amp;"_1mM","")</f>
        <v/>
      </c>
      <c r="BW285" s="247" t="str">
        <f>IF(BO285=TRUE,U285,"")</f>
        <v/>
      </c>
      <c r="BX285" s="247" t="str">
        <f>IF(BP285=TRUE,U285&amp;"_1mM","")</f>
        <v/>
      </c>
      <c r="BY285" s="247" t="str">
        <f>IF(BQ285=TRUE,AH285,"")</f>
        <v/>
      </c>
      <c r="BZ285" s="247" t="str">
        <f>IF(BR285=TRUE,AH285&amp;"_1mM","")</f>
        <v/>
      </c>
      <c r="CA285" s="247" t="str">
        <f>IF(BS285=TRUE,AU285,"")</f>
        <v/>
      </c>
      <c r="CB285" s="279" t="str">
        <f>IF(BT285=TRUE,AU285&amp;"_1mM","")</f>
        <v/>
      </c>
      <c r="CF285" s="274" t="s">
        <v>142</v>
      </c>
      <c r="CG285" s="277" t="s">
        <v>142</v>
      </c>
      <c r="CH285" s="247" t="b">
        <f t="shared" si="35"/>
        <v>0</v>
      </c>
      <c r="CI285" s="30"/>
      <c r="CJ285" s="30"/>
      <c r="CK285" s="30"/>
      <c r="CP285" s="222" t="b">
        <f t="shared" si="36"/>
        <v>0</v>
      </c>
      <c r="CQ285" s="222" t="b">
        <f t="shared" si="37"/>
        <v>0</v>
      </c>
      <c r="CY285" s="222" t="b">
        <f>CY134</f>
        <v>0</v>
      </c>
      <c r="DC285" s="37"/>
      <c r="DD285" s="223"/>
      <c r="DE285" s="223"/>
      <c r="DF285" s="223"/>
      <c r="DG285" s="223"/>
      <c r="DH285" s="223"/>
      <c r="DJ285" s="254"/>
      <c r="DS285" s="231"/>
    </row>
    <row r="286" spans="6:123" ht="15" customHeight="1">
      <c r="F286" s="36"/>
      <c r="G286" s="221"/>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c r="AO286" s="252"/>
      <c r="AP286" s="252"/>
      <c r="AQ286" s="252"/>
      <c r="AR286" s="252"/>
      <c r="AS286" s="252"/>
      <c r="AT286" s="252"/>
      <c r="AU286" s="252"/>
      <c r="AV286" s="253"/>
      <c r="AW286" s="253"/>
      <c r="AX286" s="253"/>
      <c r="AY286" s="253"/>
      <c r="AZ286" s="253"/>
      <c r="BA286" s="253"/>
      <c r="BB286" s="10"/>
      <c r="BC286" s="10"/>
      <c r="BD286" s="10"/>
      <c r="BE286" s="11"/>
      <c r="BF286" s="11"/>
      <c r="BG286" s="9"/>
      <c r="BM286" s="288"/>
      <c r="BN286" s="247"/>
      <c r="BO286" s="247"/>
      <c r="BP286" s="247"/>
      <c r="BQ286" s="247"/>
      <c r="BR286" s="247"/>
      <c r="BS286" s="247"/>
      <c r="BT286" s="247"/>
      <c r="BU286" s="247"/>
      <c r="BV286" s="247"/>
      <c r="BW286" s="247"/>
      <c r="BX286" s="247"/>
      <c r="BY286" s="247"/>
      <c r="BZ286" s="247"/>
      <c r="CA286" s="247"/>
      <c r="CB286" s="279"/>
      <c r="CF286" s="276" t="s">
        <v>352</v>
      </c>
      <c r="CG286" s="277" t="s">
        <v>352</v>
      </c>
      <c r="CH286" s="247" t="b">
        <f t="shared" si="35"/>
        <v>0</v>
      </c>
      <c r="CI286" s="30"/>
      <c r="CJ286" s="30"/>
      <c r="CK286" s="30"/>
      <c r="CP286" s="222" t="b">
        <f t="shared" si="36"/>
        <v>0</v>
      </c>
      <c r="CQ286" s="222" t="b">
        <f t="shared" si="37"/>
        <v>0</v>
      </c>
      <c r="CZ286" s="222" t="b">
        <f>CZ135</f>
        <v>0</v>
      </c>
      <c r="DC286" s="37"/>
      <c r="DD286" s="223"/>
      <c r="DE286" s="223"/>
      <c r="DF286" s="223"/>
      <c r="DG286" s="223"/>
      <c r="DH286" s="223"/>
      <c r="DJ286" s="254"/>
      <c r="DS286" s="231"/>
    </row>
    <row r="287" spans="6:123" ht="15" customHeight="1">
      <c r="F287" s="36"/>
      <c r="G287" s="221"/>
      <c r="H287" s="252" t="s">
        <v>398</v>
      </c>
      <c r="I287" s="252"/>
      <c r="J287" s="252"/>
      <c r="K287" s="252"/>
      <c r="L287" s="252"/>
      <c r="M287" s="252"/>
      <c r="N287" s="252"/>
      <c r="O287" s="252"/>
      <c r="P287" s="252"/>
      <c r="Q287" s="252"/>
      <c r="R287" s="252"/>
      <c r="S287" s="252"/>
      <c r="T287" s="252"/>
      <c r="U287" s="252" t="s">
        <v>400</v>
      </c>
      <c r="V287" s="252"/>
      <c r="W287" s="252"/>
      <c r="X287" s="252"/>
      <c r="Y287" s="252"/>
      <c r="Z287" s="252"/>
      <c r="AA287" s="252"/>
      <c r="AB287" s="252"/>
      <c r="AC287" s="252"/>
      <c r="AD287" s="252"/>
      <c r="AE287" s="252"/>
      <c r="AF287" s="252"/>
      <c r="AG287" s="252"/>
      <c r="AH287" s="252" t="s">
        <v>401</v>
      </c>
      <c r="AI287" s="252"/>
      <c r="AJ287" s="252"/>
      <c r="AK287" s="252"/>
      <c r="AL287" s="252"/>
      <c r="AM287" s="252"/>
      <c r="AN287" s="252"/>
      <c r="AO287" s="252"/>
      <c r="AP287" s="252"/>
      <c r="AQ287" s="252"/>
      <c r="AR287" s="252"/>
      <c r="AS287" s="252"/>
      <c r="AT287" s="252"/>
      <c r="AU287" s="252" t="s">
        <v>402</v>
      </c>
      <c r="AV287" s="252"/>
      <c r="AW287" s="252"/>
      <c r="AX287" s="252"/>
      <c r="AY287" s="252"/>
      <c r="AZ287" s="252"/>
      <c r="BA287" s="252"/>
      <c r="BB287" s="10"/>
      <c r="BC287" s="10"/>
      <c r="BD287" s="10"/>
      <c r="BE287" s="10"/>
      <c r="BF287" s="10"/>
      <c r="BG287" s="9"/>
      <c r="BM287" s="288"/>
      <c r="BN287" s="247"/>
      <c r="BO287" s="247"/>
      <c r="BP287" s="247"/>
      <c r="BQ287" s="247"/>
      <c r="BR287" s="247"/>
      <c r="BS287" s="247"/>
      <c r="BT287" s="247"/>
      <c r="BU287" s="247" t="str">
        <f>IF(BM287=TRUE,H287,"")</f>
        <v/>
      </c>
      <c r="BV287" s="247" t="str">
        <f>IF(BN287=TRUE,H287&amp;"_1mM","")</f>
        <v/>
      </c>
      <c r="BW287" s="247" t="str">
        <f>IF(BO287=TRUE,U287,"")</f>
        <v/>
      </c>
      <c r="BX287" s="247" t="str">
        <f>IF(BP287=TRUE,U287&amp;"_1mM","")</f>
        <v/>
      </c>
      <c r="BY287" s="247" t="str">
        <f>IF(BQ287=TRUE,AH287,"")</f>
        <v/>
      </c>
      <c r="BZ287" s="247" t="str">
        <f>IF(BR287=TRUE,AH287&amp;"_1mM","")</f>
        <v/>
      </c>
      <c r="CA287" s="247" t="str">
        <f>IF(BS287=TRUE,AU287,"")</f>
        <v/>
      </c>
      <c r="CB287" s="279" t="str">
        <f>IF(BT287=TRUE,AU287&amp;"_1mM","")</f>
        <v/>
      </c>
      <c r="CF287" s="276" t="s">
        <v>143</v>
      </c>
      <c r="CG287" s="277" t="s">
        <v>143</v>
      </c>
      <c r="CH287" s="247" t="b">
        <f t="shared" si="35"/>
        <v>0</v>
      </c>
      <c r="CI287" s="30"/>
      <c r="CJ287" s="30"/>
      <c r="CK287" s="30"/>
      <c r="CP287" s="222" t="b">
        <f t="shared" si="36"/>
        <v>0</v>
      </c>
      <c r="CQ287" s="222" t="b">
        <f t="shared" si="37"/>
        <v>0</v>
      </c>
      <c r="CY287" s="222" t="b">
        <f>CY134</f>
        <v>0</v>
      </c>
      <c r="DC287" s="37"/>
      <c r="DD287" s="223"/>
      <c r="DE287" s="223"/>
      <c r="DF287" s="223"/>
      <c r="DG287" s="223"/>
      <c r="DH287" s="223"/>
      <c r="DJ287" s="254"/>
      <c r="DS287" s="231"/>
    </row>
    <row r="288" spans="6:123">
      <c r="F288" s="36"/>
      <c r="G288" s="221"/>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c r="AM288" s="252"/>
      <c r="AN288" s="252"/>
      <c r="AO288" s="252"/>
      <c r="AP288" s="252"/>
      <c r="AQ288" s="252"/>
      <c r="AR288" s="252"/>
      <c r="AS288" s="252"/>
      <c r="AT288" s="252"/>
      <c r="AU288" s="252"/>
      <c r="AV288" s="252"/>
      <c r="AW288" s="252"/>
      <c r="AX288" s="252"/>
      <c r="AY288" s="252"/>
      <c r="AZ288" s="252"/>
      <c r="BA288" s="252"/>
      <c r="BB288" s="10"/>
      <c r="BC288" s="10"/>
      <c r="BD288" s="10"/>
      <c r="BE288" s="10"/>
      <c r="BF288" s="10"/>
      <c r="BG288" s="9"/>
      <c r="BM288" s="288"/>
      <c r="BN288" s="247"/>
      <c r="BO288" s="247"/>
      <c r="BP288" s="247"/>
      <c r="BQ288" s="247"/>
      <c r="BR288" s="247"/>
      <c r="BS288" s="247"/>
      <c r="BT288" s="247"/>
      <c r="BU288" s="247"/>
      <c r="BV288" s="247"/>
      <c r="BW288" s="247"/>
      <c r="BX288" s="247"/>
      <c r="BY288" s="247"/>
      <c r="BZ288" s="247"/>
      <c r="CA288" s="247"/>
      <c r="CB288" s="279"/>
      <c r="CF288" s="274" t="s">
        <v>357</v>
      </c>
      <c r="CG288" s="277" t="s">
        <v>357</v>
      </c>
      <c r="CH288" s="247" t="b">
        <f t="shared" si="35"/>
        <v>0</v>
      </c>
      <c r="CI288" s="30"/>
      <c r="CJ288" s="30"/>
      <c r="CK288" s="30"/>
      <c r="CP288" s="222" t="b">
        <f t="shared" si="36"/>
        <v>0</v>
      </c>
      <c r="CQ288" s="222" t="b">
        <f t="shared" si="37"/>
        <v>0</v>
      </c>
      <c r="CZ288" s="222" t="b">
        <f>CZ135</f>
        <v>0</v>
      </c>
      <c r="DC288" s="37"/>
      <c r="DD288" s="223"/>
      <c r="DE288" s="223"/>
      <c r="DF288" s="223"/>
      <c r="DG288" s="223"/>
      <c r="DH288" s="223"/>
      <c r="DJ288" s="254"/>
      <c r="DS288" s="231"/>
    </row>
    <row r="289" spans="6:123" ht="15" customHeight="1">
      <c r="F289" s="36"/>
      <c r="G289" s="221"/>
      <c r="H289" s="252" t="s">
        <v>403</v>
      </c>
      <c r="I289" s="252"/>
      <c r="J289" s="252"/>
      <c r="K289" s="252"/>
      <c r="L289" s="252"/>
      <c r="M289" s="252"/>
      <c r="N289" s="252"/>
      <c r="O289" s="252"/>
      <c r="P289" s="252"/>
      <c r="Q289" s="252"/>
      <c r="R289" s="252"/>
      <c r="S289" s="252"/>
      <c r="T289" s="252"/>
      <c r="U289" s="252" t="s">
        <v>406</v>
      </c>
      <c r="V289" s="252"/>
      <c r="W289" s="252"/>
      <c r="X289" s="252"/>
      <c r="Y289" s="252"/>
      <c r="Z289" s="252"/>
      <c r="AA289" s="252"/>
      <c r="AB289" s="252"/>
      <c r="AC289" s="263" t="s">
        <v>771</v>
      </c>
      <c r="AD289" s="252"/>
      <c r="AE289" s="252"/>
      <c r="AF289" s="252"/>
      <c r="AG289" s="252"/>
      <c r="AH289" s="252" t="s">
        <v>407</v>
      </c>
      <c r="AI289" s="252"/>
      <c r="AJ289" s="252"/>
      <c r="AK289" s="252"/>
      <c r="AL289" s="252"/>
      <c r="AM289" s="252"/>
      <c r="AN289" s="252"/>
      <c r="AO289" s="252"/>
      <c r="AP289" s="252"/>
      <c r="AQ289" s="252"/>
      <c r="AR289" s="252"/>
      <c r="AS289" s="252"/>
      <c r="AT289" s="252"/>
      <c r="AU289" s="252" t="s">
        <v>408</v>
      </c>
      <c r="AV289" s="252"/>
      <c r="AW289" s="252"/>
      <c r="AX289" s="252"/>
      <c r="AY289" s="252"/>
      <c r="AZ289" s="252"/>
      <c r="BA289" s="252"/>
      <c r="BB289" s="10"/>
      <c r="BC289" s="10"/>
      <c r="BD289" s="10"/>
      <c r="BE289" s="10"/>
      <c r="BF289" s="10"/>
      <c r="BG289" s="9"/>
      <c r="BM289" s="288"/>
      <c r="BN289" s="247"/>
      <c r="BO289" s="247" t="b">
        <v>0</v>
      </c>
      <c r="BP289" s="247"/>
      <c r="BQ289" s="247"/>
      <c r="BR289" s="247"/>
      <c r="BS289" s="247"/>
      <c r="BT289" s="247"/>
      <c r="BU289" s="247" t="str">
        <f>IF(BM289=TRUE,H289,"")</f>
        <v/>
      </c>
      <c r="BV289" s="247" t="str">
        <f>IF(BN289=TRUE,H289&amp;"_1mM","")</f>
        <v/>
      </c>
      <c r="BW289" s="247" t="str">
        <f>IF(BO289=TRUE,U289,"")</f>
        <v/>
      </c>
      <c r="BX289" s="247" t="str">
        <f>IF(BP289=TRUE,U289&amp;"_1mM","")</f>
        <v/>
      </c>
      <c r="BY289" s="247" t="str">
        <f>IF(BQ289=TRUE,AH289,"")</f>
        <v/>
      </c>
      <c r="BZ289" s="247" t="str">
        <f>IF(BR289=TRUE,AH289&amp;"_1mM","")</f>
        <v/>
      </c>
      <c r="CA289" s="247" t="str">
        <f>IF(BS289=TRUE,AU289,"")</f>
        <v/>
      </c>
      <c r="CB289" s="279" t="str">
        <f>IF(BT289=TRUE,AU289&amp;"_1mM","")</f>
        <v/>
      </c>
      <c r="CF289" s="274" t="s">
        <v>146</v>
      </c>
      <c r="CG289" s="277" t="s">
        <v>146</v>
      </c>
      <c r="CH289" s="247" t="b">
        <f t="shared" si="35"/>
        <v>0</v>
      </c>
      <c r="CI289" s="30"/>
      <c r="CJ289" s="30"/>
      <c r="CK289" s="30"/>
      <c r="CP289" s="222" t="b">
        <f t="shared" si="36"/>
        <v>0</v>
      </c>
      <c r="CQ289" s="222" t="b">
        <f t="shared" si="37"/>
        <v>0</v>
      </c>
      <c r="CR289" s="222" t="b">
        <f>CR127</f>
        <v>0</v>
      </c>
      <c r="CY289" s="222" t="b">
        <f>CY134</f>
        <v>0</v>
      </c>
      <c r="DC289" s="37"/>
      <c r="DD289" s="223"/>
      <c r="DE289" s="223"/>
      <c r="DF289" s="223"/>
      <c r="DG289" s="223"/>
      <c r="DH289" s="223"/>
      <c r="DJ289" s="254"/>
      <c r="DS289" s="231"/>
    </row>
    <row r="290" spans="6:123" ht="15" customHeight="1">
      <c r="F290" s="36"/>
      <c r="G290" s="221"/>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52"/>
      <c r="AN290" s="252"/>
      <c r="AO290" s="252"/>
      <c r="AP290" s="252"/>
      <c r="AQ290" s="252"/>
      <c r="AR290" s="252"/>
      <c r="AS290" s="252"/>
      <c r="AT290" s="252"/>
      <c r="AU290" s="252"/>
      <c r="AV290" s="252"/>
      <c r="AW290" s="252"/>
      <c r="AX290" s="252"/>
      <c r="AY290" s="252"/>
      <c r="AZ290" s="252"/>
      <c r="BA290" s="252"/>
      <c r="BB290" s="10"/>
      <c r="BC290" s="10"/>
      <c r="BD290" s="10"/>
      <c r="BE290" s="10"/>
      <c r="BF290" s="10"/>
      <c r="BG290" s="9"/>
      <c r="BM290" s="288"/>
      <c r="BN290" s="247"/>
      <c r="BO290" s="247"/>
      <c r="BP290" s="247"/>
      <c r="BQ290" s="247"/>
      <c r="BR290" s="247"/>
      <c r="BS290" s="247"/>
      <c r="BT290" s="247"/>
      <c r="BU290" s="247"/>
      <c r="BV290" s="247"/>
      <c r="BW290" s="247"/>
      <c r="BX290" s="247"/>
      <c r="BY290" s="247"/>
      <c r="BZ290" s="247"/>
      <c r="CA290" s="247"/>
      <c r="CB290" s="279"/>
      <c r="CF290" s="274" t="s">
        <v>362</v>
      </c>
      <c r="CG290" s="277" t="s">
        <v>362</v>
      </c>
      <c r="CH290" s="247" t="b">
        <f t="shared" si="35"/>
        <v>0</v>
      </c>
      <c r="CI290" s="30"/>
      <c r="CJ290" s="30"/>
      <c r="CK290" s="30"/>
      <c r="CP290" s="222" t="b">
        <f t="shared" si="36"/>
        <v>0</v>
      </c>
      <c r="CQ290" s="222" t="b">
        <f t="shared" si="37"/>
        <v>0</v>
      </c>
      <c r="CZ290" s="222" t="b">
        <f>CZ135</f>
        <v>0</v>
      </c>
      <c r="DC290" s="37"/>
      <c r="DD290" s="223"/>
      <c r="DE290" s="223"/>
      <c r="DF290" s="223"/>
      <c r="DG290" s="223"/>
      <c r="DH290" s="223"/>
      <c r="DJ290" s="254"/>
      <c r="DS290" s="231"/>
    </row>
    <row r="291" spans="6:123" ht="15" customHeight="1">
      <c r="F291" s="36"/>
      <c r="G291" s="221"/>
      <c r="H291" s="252" t="s">
        <v>409</v>
      </c>
      <c r="I291" s="252"/>
      <c r="J291" s="252"/>
      <c r="K291" s="252"/>
      <c r="L291" s="252"/>
      <c r="M291" s="252"/>
      <c r="N291" s="252"/>
      <c r="O291" s="252"/>
      <c r="P291" s="252"/>
      <c r="Q291" s="252"/>
      <c r="R291" s="252"/>
      <c r="S291" s="252"/>
      <c r="T291" s="252"/>
      <c r="U291" s="252" t="s">
        <v>412</v>
      </c>
      <c r="V291" s="252"/>
      <c r="W291" s="252"/>
      <c r="X291" s="252"/>
      <c r="Y291" s="252"/>
      <c r="Z291" s="252"/>
      <c r="AA291" s="252"/>
      <c r="AB291" s="252"/>
      <c r="AC291" s="252"/>
      <c r="AD291" s="252"/>
      <c r="AE291" s="252"/>
      <c r="AF291" s="252"/>
      <c r="AG291" s="252"/>
      <c r="AH291" s="252" t="s">
        <v>413</v>
      </c>
      <c r="AI291" s="252"/>
      <c r="AJ291" s="252"/>
      <c r="AK291" s="252"/>
      <c r="AL291" s="252"/>
      <c r="AM291" s="252"/>
      <c r="AN291" s="252"/>
      <c r="AO291" s="252"/>
      <c r="AP291" s="252"/>
      <c r="AQ291" s="252"/>
      <c r="AR291" s="252"/>
      <c r="AS291" s="252"/>
      <c r="AT291" s="252"/>
      <c r="AU291" s="252" t="s">
        <v>414</v>
      </c>
      <c r="AV291" s="253"/>
      <c r="AW291" s="253"/>
      <c r="AX291" s="253"/>
      <c r="AY291" s="253"/>
      <c r="AZ291" s="253"/>
      <c r="BA291" s="253"/>
      <c r="BB291" s="10"/>
      <c r="BC291" s="10"/>
      <c r="BD291" s="10"/>
      <c r="BE291" s="11"/>
      <c r="BF291" s="11"/>
      <c r="BG291" s="9"/>
      <c r="BM291" s="288"/>
      <c r="BN291" s="247"/>
      <c r="BO291" s="247"/>
      <c r="BP291" s="247"/>
      <c r="BQ291" s="247"/>
      <c r="BR291" s="247"/>
      <c r="BS291" s="247" t="b">
        <v>0</v>
      </c>
      <c r="BT291" s="247" t="b">
        <v>0</v>
      </c>
      <c r="BU291" s="247" t="str">
        <f>IF(BM291=TRUE,H291,"")</f>
        <v/>
      </c>
      <c r="BV291" s="247" t="str">
        <f>IF(BN291=TRUE,H291&amp;"_1mM","")</f>
        <v/>
      </c>
      <c r="BW291" s="247" t="str">
        <f>IF(BO291=TRUE,U291,"")</f>
        <v/>
      </c>
      <c r="BX291" s="247" t="str">
        <f>IF(BP291=TRUE,U291&amp;"_1mM","")</f>
        <v/>
      </c>
      <c r="BY291" s="247" t="str">
        <f>IF(BQ291=TRUE,AH291,"")</f>
        <v/>
      </c>
      <c r="BZ291" s="247" t="str">
        <f>IF(BR291=TRUE,AH291&amp;"_1mM","")</f>
        <v/>
      </c>
      <c r="CA291" s="247" t="str">
        <f>IF(BS291=TRUE,AU291,"")</f>
        <v/>
      </c>
      <c r="CB291" s="279" t="str">
        <f>IF(BT291=TRUE,AU291&amp;"_1mM","")</f>
        <v/>
      </c>
      <c r="CF291" s="274" t="s">
        <v>363</v>
      </c>
      <c r="CG291" s="277" t="s">
        <v>363</v>
      </c>
      <c r="CH291" s="247" t="b">
        <f t="shared" si="35"/>
        <v>0</v>
      </c>
      <c r="CI291" s="30"/>
      <c r="CJ291" s="30"/>
      <c r="CK291" s="30"/>
      <c r="CP291" s="222" t="b">
        <f t="shared" si="36"/>
        <v>0</v>
      </c>
      <c r="CQ291" s="222" t="b">
        <f t="shared" si="37"/>
        <v>0</v>
      </c>
      <c r="CY291" s="222" t="b">
        <f>CY134</f>
        <v>0</v>
      </c>
      <c r="DC291" s="37"/>
      <c r="DD291" s="223"/>
      <c r="DE291" s="223"/>
      <c r="DF291" s="223"/>
      <c r="DG291" s="223"/>
      <c r="DH291" s="223"/>
      <c r="DJ291" s="254"/>
      <c r="DS291" s="231"/>
    </row>
    <row r="292" spans="6:123" ht="15" customHeight="1">
      <c r="F292" s="36"/>
      <c r="G292" s="221"/>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3"/>
      <c r="AW292" s="253"/>
      <c r="AX292" s="253"/>
      <c r="AY292" s="253"/>
      <c r="AZ292" s="253"/>
      <c r="BA292" s="253"/>
      <c r="BB292" s="10"/>
      <c r="BC292" s="10"/>
      <c r="BD292" s="10"/>
      <c r="BE292" s="11"/>
      <c r="BF292" s="11"/>
      <c r="BG292" s="9"/>
      <c r="BM292" s="288"/>
      <c r="BN292" s="247"/>
      <c r="BO292" s="247"/>
      <c r="BP292" s="247"/>
      <c r="BQ292" s="247"/>
      <c r="BR292" s="247"/>
      <c r="BS292" s="247"/>
      <c r="BT292" s="247"/>
      <c r="BU292" s="247"/>
      <c r="BV292" s="247"/>
      <c r="BW292" s="247"/>
      <c r="BX292" s="247"/>
      <c r="BY292" s="247"/>
      <c r="BZ292" s="247"/>
      <c r="CA292" s="247"/>
      <c r="CB292" s="279"/>
      <c r="CF292" s="274" t="s">
        <v>368</v>
      </c>
      <c r="CG292" s="277" t="s">
        <v>368</v>
      </c>
      <c r="CH292" s="247" t="b">
        <f t="shared" si="35"/>
        <v>0</v>
      </c>
      <c r="CI292" s="30"/>
      <c r="CJ292" s="30"/>
      <c r="CK292" s="30"/>
      <c r="CP292" s="222" t="b">
        <f t="shared" si="36"/>
        <v>0</v>
      </c>
      <c r="CQ292" s="222" t="b">
        <f t="shared" si="37"/>
        <v>0</v>
      </c>
      <c r="CZ292" s="222" t="b">
        <f>CZ135</f>
        <v>0</v>
      </c>
      <c r="DC292" s="37"/>
      <c r="DD292" s="223"/>
      <c r="DE292" s="223"/>
      <c r="DF292" s="223"/>
      <c r="DG292" s="223"/>
      <c r="DH292" s="223"/>
      <c r="DJ292" s="254"/>
      <c r="DS292" s="231"/>
    </row>
    <row r="293" spans="6:123">
      <c r="F293" s="36"/>
      <c r="G293" s="221"/>
      <c r="H293" s="252" t="s">
        <v>415</v>
      </c>
      <c r="I293" s="252"/>
      <c r="J293" s="252"/>
      <c r="K293" s="252"/>
      <c r="L293" s="252"/>
      <c r="M293" s="252"/>
      <c r="N293" s="252"/>
      <c r="O293" s="252"/>
      <c r="P293" s="252"/>
      <c r="Q293" s="252"/>
      <c r="R293" s="252"/>
      <c r="S293" s="252"/>
      <c r="T293" s="252"/>
      <c r="U293" s="252" t="s">
        <v>418</v>
      </c>
      <c r="V293" s="252"/>
      <c r="W293" s="252"/>
      <c r="X293" s="252"/>
      <c r="Y293" s="252"/>
      <c r="Z293" s="252"/>
      <c r="AA293" s="252"/>
      <c r="AB293" s="252"/>
      <c r="AC293" s="252"/>
      <c r="AD293" s="252"/>
      <c r="AE293" s="252"/>
      <c r="AF293" s="252"/>
      <c r="AG293" s="252"/>
      <c r="AH293" s="252" t="s">
        <v>419</v>
      </c>
      <c r="AI293" s="252"/>
      <c r="AJ293" s="252"/>
      <c r="AK293" s="252"/>
      <c r="AL293" s="252"/>
      <c r="AM293" s="252"/>
      <c r="AN293" s="252"/>
      <c r="AO293" s="252"/>
      <c r="AP293" s="252"/>
      <c r="AQ293" s="252"/>
      <c r="AR293" s="252"/>
      <c r="AS293" s="252"/>
      <c r="AT293" s="252"/>
      <c r="AU293" s="252" t="s">
        <v>420</v>
      </c>
      <c r="AV293" s="252"/>
      <c r="AW293" s="252"/>
      <c r="AX293" s="252"/>
      <c r="AY293" s="252"/>
      <c r="AZ293" s="252"/>
      <c r="BA293" s="252"/>
      <c r="BB293" s="10"/>
      <c r="BC293" s="10"/>
      <c r="BD293" s="10"/>
      <c r="BE293" s="10"/>
      <c r="BF293" s="10"/>
      <c r="BG293" s="9"/>
      <c r="BM293" s="288" t="b">
        <v>0</v>
      </c>
      <c r="BN293" s="247"/>
      <c r="BO293" s="247"/>
      <c r="BP293" s="247"/>
      <c r="BQ293" s="247"/>
      <c r="BR293" s="247"/>
      <c r="BS293" s="247" t="b">
        <v>0</v>
      </c>
      <c r="BT293" s="247"/>
      <c r="BU293" s="247" t="str">
        <f>IF(BM293=TRUE,H293,"")</f>
        <v/>
      </c>
      <c r="BV293" s="247" t="str">
        <f>IF(BN293=TRUE,H293&amp;"_1mM","")</f>
        <v/>
      </c>
      <c r="BW293" s="247" t="str">
        <f>IF(BO293=TRUE,U293,"")</f>
        <v/>
      </c>
      <c r="BX293" s="247" t="str">
        <f>IF(BP293=TRUE,U293&amp;"_1mM","")</f>
        <v/>
      </c>
      <c r="BY293" s="247" t="str">
        <f>IF(BQ293=TRUE,AH293,"")</f>
        <v/>
      </c>
      <c r="BZ293" s="247" t="str">
        <f>IF(BR293=TRUE,AH293&amp;"_1mM","")</f>
        <v/>
      </c>
      <c r="CA293" s="247" t="str">
        <f>IF(BS293=TRUE,AU293,"")</f>
        <v/>
      </c>
      <c r="CB293" s="279" t="str">
        <f>IF(BT293=TRUE,AU293&amp;"_1mM","")</f>
        <v/>
      </c>
      <c r="CF293" s="274" t="s">
        <v>369</v>
      </c>
      <c r="CG293" s="277" t="s">
        <v>369</v>
      </c>
      <c r="CH293" s="247" t="b">
        <f t="shared" si="35"/>
        <v>0</v>
      </c>
      <c r="CI293" s="30"/>
      <c r="CJ293" s="30"/>
      <c r="CK293" s="30"/>
      <c r="CP293" s="222" t="b">
        <f t="shared" si="36"/>
        <v>0</v>
      </c>
      <c r="CQ293" s="222" t="b">
        <f t="shared" si="37"/>
        <v>0</v>
      </c>
      <c r="CY293" s="222" t="b">
        <f>CY134</f>
        <v>0</v>
      </c>
      <c r="DC293" s="37"/>
      <c r="DD293" s="223"/>
      <c r="DE293" s="223"/>
      <c r="DF293" s="223"/>
      <c r="DG293" s="223"/>
      <c r="DH293" s="223"/>
      <c r="DJ293" s="254"/>
      <c r="DS293" s="231"/>
    </row>
    <row r="294" spans="6:123" ht="15" customHeight="1">
      <c r="F294" s="36"/>
      <c r="G294" s="221"/>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52"/>
      <c r="AU294" s="252"/>
      <c r="AV294" s="252"/>
      <c r="AW294" s="252"/>
      <c r="AX294" s="252"/>
      <c r="AY294" s="252"/>
      <c r="AZ294" s="252"/>
      <c r="BA294" s="252"/>
      <c r="BB294" s="10"/>
      <c r="BC294" s="10"/>
      <c r="BD294" s="10"/>
      <c r="BE294" s="10"/>
      <c r="BF294" s="10"/>
      <c r="BG294" s="9"/>
      <c r="BM294" s="288"/>
      <c r="BN294" s="247"/>
      <c r="BO294" s="247"/>
      <c r="BP294" s="247"/>
      <c r="BQ294" s="247"/>
      <c r="BR294" s="247"/>
      <c r="BS294" s="247"/>
      <c r="BT294" s="247"/>
      <c r="BU294" s="247"/>
      <c r="BV294" s="247"/>
      <c r="BW294" s="247"/>
      <c r="BX294" s="247"/>
      <c r="BY294" s="247"/>
      <c r="BZ294" s="247"/>
      <c r="CA294" s="247"/>
      <c r="CB294" s="279"/>
      <c r="CF294" s="274" t="s">
        <v>374</v>
      </c>
      <c r="CG294" s="277" t="s">
        <v>374</v>
      </c>
      <c r="CH294" s="247" t="b">
        <f t="shared" si="35"/>
        <v>0</v>
      </c>
      <c r="CI294" s="30"/>
      <c r="CJ294" s="30"/>
      <c r="CK294" s="30"/>
      <c r="CP294" s="222" t="b">
        <f t="shared" si="36"/>
        <v>0</v>
      </c>
      <c r="CQ294" s="222" t="b">
        <f t="shared" si="37"/>
        <v>0</v>
      </c>
      <c r="CZ294" s="222" t="b">
        <f>CZ135</f>
        <v>0</v>
      </c>
      <c r="DC294" s="37"/>
      <c r="DD294" s="223"/>
      <c r="DE294" s="223"/>
      <c r="DF294" s="223"/>
      <c r="DG294" s="223"/>
      <c r="DH294" s="223"/>
      <c r="DJ294" s="254"/>
      <c r="DS294" s="231"/>
    </row>
    <row r="295" spans="6:123" ht="15.75" customHeight="1">
      <c r="F295" s="36"/>
      <c r="G295" s="221"/>
      <c r="H295" s="252" t="s">
        <v>421</v>
      </c>
      <c r="I295" s="252"/>
      <c r="J295" s="252"/>
      <c r="K295" s="252"/>
      <c r="L295" s="252"/>
      <c r="M295" s="252"/>
      <c r="N295" s="252"/>
      <c r="O295" s="252"/>
      <c r="P295" s="252"/>
      <c r="Q295" s="252"/>
      <c r="R295" s="252"/>
      <c r="S295" s="252"/>
      <c r="T295" s="252"/>
      <c r="U295" s="252" t="s">
        <v>424</v>
      </c>
      <c r="V295" s="252"/>
      <c r="W295" s="252"/>
      <c r="X295" s="252"/>
      <c r="Y295" s="252"/>
      <c r="Z295" s="252"/>
      <c r="AA295" s="252"/>
      <c r="AB295" s="252"/>
      <c r="AC295" s="252"/>
      <c r="AD295" s="252"/>
      <c r="AE295" s="252"/>
      <c r="AF295" s="252"/>
      <c r="AG295" s="252"/>
      <c r="AH295" s="252"/>
      <c r="AI295" s="252"/>
      <c r="AJ295" s="252"/>
      <c r="AK295" s="252"/>
      <c r="AL295" s="252"/>
      <c r="AM295" s="252"/>
      <c r="AN295" s="252"/>
      <c r="AO295" s="252"/>
      <c r="AP295" s="252"/>
      <c r="AQ295" s="252"/>
      <c r="AR295" s="252"/>
      <c r="AS295" s="252"/>
      <c r="AT295" s="252"/>
      <c r="AU295" s="252"/>
      <c r="AV295" s="252"/>
      <c r="AW295" s="252"/>
      <c r="AX295" s="252"/>
      <c r="AY295" s="252"/>
      <c r="AZ295" s="252"/>
      <c r="BA295" s="252"/>
      <c r="BB295" s="10"/>
      <c r="BC295" s="10"/>
      <c r="BD295" s="10"/>
      <c r="BE295" s="10"/>
      <c r="BF295" s="10"/>
      <c r="BG295" s="9"/>
      <c r="BM295" s="288" t="b">
        <v>0</v>
      </c>
      <c r="BN295" s="247"/>
      <c r="BO295" s="247"/>
      <c r="BP295" s="247"/>
      <c r="BQ295" s="247"/>
      <c r="BR295" s="247"/>
      <c r="BS295" s="247"/>
      <c r="BT295" s="247"/>
      <c r="BU295" s="247" t="str">
        <f>IF(BM295=TRUE,H295,"")</f>
        <v/>
      </c>
      <c r="BV295" s="247" t="str">
        <f>IF(BN295=TRUE,H295&amp;"_1mM","")</f>
        <v/>
      </c>
      <c r="BW295" s="247" t="str">
        <f>IF(BO295=TRUE,U295,"")</f>
        <v/>
      </c>
      <c r="BX295" s="247" t="str">
        <f>IF(BP295=TRUE,U295&amp;"_1mM","")</f>
        <v/>
      </c>
      <c r="BY295" s="247" t="str">
        <f>IF(BQ295=TRUE,AH295,"")</f>
        <v/>
      </c>
      <c r="BZ295" s="247" t="str">
        <f>IF(BR295=TRUE,AH295&amp;"_1mM","")</f>
        <v/>
      </c>
      <c r="CA295" s="247" t="str">
        <f>IF(BS295=TRUE,AU295,"")</f>
        <v/>
      </c>
      <c r="CB295" s="279" t="str">
        <f>IF(BT295=TRUE,AU295&amp;"_1mM","")</f>
        <v/>
      </c>
      <c r="CF295" s="274" t="s">
        <v>147</v>
      </c>
      <c r="CG295" s="277" t="s">
        <v>147</v>
      </c>
      <c r="CH295" s="247" t="b">
        <f t="shared" si="35"/>
        <v>0</v>
      </c>
      <c r="CI295" s="30"/>
      <c r="CJ295" s="30"/>
      <c r="CK295" s="30"/>
      <c r="CP295" s="222" t="b">
        <f t="shared" si="36"/>
        <v>0</v>
      </c>
      <c r="CQ295" s="222" t="b">
        <f t="shared" si="37"/>
        <v>0</v>
      </c>
      <c r="CR295" s="222" t="b">
        <f>CR127</f>
        <v>0</v>
      </c>
      <c r="CY295" s="222" t="b">
        <f>CY134</f>
        <v>0</v>
      </c>
      <c r="DC295" s="37"/>
      <c r="DD295" s="223"/>
      <c r="DE295" s="223"/>
      <c r="DF295" s="223"/>
      <c r="DG295" s="223"/>
      <c r="DH295" s="223"/>
      <c r="DJ295" s="254"/>
      <c r="DS295" s="231"/>
    </row>
    <row r="296" spans="6:123" ht="15" customHeight="1">
      <c r="F296" s="36"/>
      <c r="G296" s="221"/>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c r="AL296" s="252"/>
      <c r="AM296" s="252"/>
      <c r="AN296" s="252"/>
      <c r="AO296" s="252"/>
      <c r="AP296" s="252"/>
      <c r="AQ296" s="252"/>
      <c r="AR296" s="252"/>
      <c r="AS296" s="252"/>
      <c r="AT296" s="252"/>
      <c r="AU296" s="252"/>
      <c r="AV296" s="252"/>
      <c r="AW296" s="252"/>
      <c r="AX296" s="252"/>
      <c r="AY296" s="252"/>
      <c r="AZ296" s="252"/>
      <c r="BA296" s="252"/>
      <c r="BB296" s="10"/>
      <c r="BC296" s="10"/>
      <c r="BD296" s="10"/>
      <c r="BE296" s="10"/>
      <c r="BF296" s="10"/>
      <c r="BG296" s="9"/>
      <c r="BM296" s="288"/>
      <c r="BN296" s="247"/>
      <c r="BO296" s="247"/>
      <c r="BP296" s="247"/>
      <c r="BQ296" s="247"/>
      <c r="BR296" s="247"/>
      <c r="BS296" s="247"/>
      <c r="BT296" s="247"/>
      <c r="BU296" s="247"/>
      <c r="BV296" s="247"/>
      <c r="BW296" s="247"/>
      <c r="BX296" s="247"/>
      <c r="BY296" s="247"/>
      <c r="BZ296" s="247"/>
      <c r="CA296" s="247"/>
      <c r="CB296" s="279"/>
      <c r="CF296" s="274" t="s">
        <v>379</v>
      </c>
      <c r="CG296" s="277" t="s">
        <v>379</v>
      </c>
      <c r="CH296" s="247" t="b">
        <f t="shared" si="35"/>
        <v>0</v>
      </c>
      <c r="CI296" s="30"/>
      <c r="CJ296" s="30"/>
      <c r="CK296" s="30"/>
      <c r="CP296" s="222" t="b">
        <f t="shared" si="36"/>
        <v>0</v>
      </c>
      <c r="CQ296" s="222" t="b">
        <f t="shared" si="37"/>
        <v>0</v>
      </c>
      <c r="CZ296" s="222" t="b">
        <f>CZ135</f>
        <v>0</v>
      </c>
      <c r="DC296" s="37"/>
      <c r="DD296" s="223"/>
      <c r="DE296" s="223"/>
      <c r="DF296" s="223"/>
      <c r="DG296" s="223"/>
      <c r="DH296" s="223"/>
      <c r="DJ296" s="254"/>
      <c r="DS296" s="231"/>
    </row>
    <row r="297" spans="6:123" ht="15" customHeight="1">
      <c r="F297" s="264" t="s">
        <v>772</v>
      </c>
      <c r="G297" s="221"/>
      <c r="H297" s="252"/>
      <c r="I297" s="252"/>
      <c r="J297" s="252"/>
      <c r="K297" s="252"/>
      <c r="L297" s="252"/>
      <c r="M297" s="252"/>
      <c r="N297" s="252"/>
      <c r="O297" s="252"/>
      <c r="P297" s="252"/>
      <c r="Q297" s="252"/>
      <c r="R297" s="252"/>
      <c r="S297" s="252"/>
      <c r="T297" s="252"/>
      <c r="U297" s="252"/>
      <c r="V297" s="252"/>
      <c r="W297" s="252"/>
      <c r="X297" s="252"/>
      <c r="Y297" s="252"/>
      <c r="Z297" s="252"/>
      <c r="AA297" s="252"/>
      <c r="AB297" s="252"/>
      <c r="AC297" s="252"/>
      <c r="AD297" s="252"/>
      <c r="AE297" s="252"/>
      <c r="AF297" s="252"/>
      <c r="AG297" s="252"/>
      <c r="AH297" s="252"/>
      <c r="AI297" s="252"/>
      <c r="AJ297" s="252"/>
      <c r="AK297" s="252"/>
      <c r="AL297" s="252"/>
      <c r="AM297" s="252"/>
      <c r="AN297" s="252"/>
      <c r="AO297" s="252"/>
      <c r="AP297" s="252"/>
      <c r="AQ297" s="252"/>
      <c r="AR297" s="252"/>
      <c r="AS297" s="252"/>
      <c r="AT297" s="252"/>
      <c r="AU297" s="252"/>
      <c r="AV297" s="252"/>
      <c r="AW297" s="252"/>
      <c r="AX297" s="252"/>
      <c r="AY297" s="252"/>
      <c r="AZ297" s="252"/>
      <c r="BA297" s="252"/>
      <c r="BB297" s="6"/>
      <c r="BC297" s="6"/>
      <c r="BD297" s="6"/>
      <c r="BE297" s="6"/>
      <c r="BF297" s="6"/>
      <c r="BG297" s="9"/>
      <c r="BM297" s="288"/>
      <c r="BN297" s="247"/>
      <c r="BO297" s="247"/>
      <c r="BP297" s="247"/>
      <c r="BQ297" s="247"/>
      <c r="BR297" s="247"/>
      <c r="BS297" s="247"/>
      <c r="BT297" s="247"/>
      <c r="BU297" s="247"/>
      <c r="BV297" s="247"/>
      <c r="BW297" s="247"/>
      <c r="BX297" s="247"/>
      <c r="BY297" s="247"/>
      <c r="BZ297" s="247"/>
      <c r="CA297" s="247"/>
      <c r="CB297" s="279"/>
      <c r="CF297" s="274" t="s">
        <v>149</v>
      </c>
      <c r="CG297" s="277" t="s">
        <v>149</v>
      </c>
      <c r="CH297" s="247" t="b">
        <f t="shared" si="35"/>
        <v>0</v>
      </c>
      <c r="CI297" s="30"/>
      <c r="CJ297" s="30"/>
      <c r="CK297" s="30"/>
      <c r="CP297" s="222" t="b">
        <f t="shared" si="36"/>
        <v>0</v>
      </c>
      <c r="CQ297" s="222" t="b">
        <f t="shared" si="37"/>
        <v>0</v>
      </c>
      <c r="CY297" s="222" t="b">
        <f>CY134</f>
        <v>0</v>
      </c>
      <c r="DC297" s="37"/>
      <c r="DD297" s="223"/>
      <c r="DE297" s="223"/>
      <c r="DF297" s="223"/>
      <c r="DG297" s="223"/>
      <c r="DH297" s="223"/>
      <c r="DJ297" s="254"/>
      <c r="DS297" s="231"/>
    </row>
    <row r="298" spans="6:123" ht="15" customHeight="1">
      <c r="F298" s="14"/>
      <c r="G298" s="221"/>
      <c r="H298" s="252"/>
      <c r="I298" s="252"/>
      <c r="J298" s="252"/>
      <c r="K298" s="252"/>
      <c r="L298" s="252"/>
      <c r="M298" s="252"/>
      <c r="N298" s="252"/>
      <c r="O298" s="262" t="s">
        <v>733</v>
      </c>
      <c r="P298" s="262"/>
      <c r="Q298" s="262"/>
      <c r="R298" s="252"/>
      <c r="S298" s="252"/>
      <c r="T298" s="252"/>
      <c r="U298" s="252"/>
      <c r="V298" s="252"/>
      <c r="W298" s="252"/>
      <c r="X298" s="252"/>
      <c r="Y298" s="252"/>
      <c r="Z298" s="252"/>
      <c r="AA298" s="252"/>
      <c r="AB298" s="262" t="s">
        <v>733</v>
      </c>
      <c r="AC298" s="262"/>
      <c r="AD298" s="262"/>
      <c r="AE298" s="252"/>
      <c r="AF298" s="252"/>
      <c r="AG298" s="252"/>
      <c r="AH298" s="252"/>
      <c r="AI298" s="252"/>
      <c r="AJ298" s="252"/>
      <c r="AK298" s="252"/>
      <c r="AL298" s="252"/>
      <c r="AM298" s="252"/>
      <c r="AN298" s="252"/>
      <c r="AO298" s="262"/>
      <c r="AP298" s="262"/>
      <c r="AQ298" s="262"/>
      <c r="AR298" s="252"/>
      <c r="AS298" s="252"/>
      <c r="AT298" s="252"/>
      <c r="AU298" s="252"/>
      <c r="AV298" s="252"/>
      <c r="AW298" s="252"/>
      <c r="AX298" s="252"/>
      <c r="AY298" s="252"/>
      <c r="AZ298" s="252"/>
      <c r="BA298" s="252"/>
      <c r="BB298" s="262"/>
      <c r="BC298" s="262"/>
      <c r="BD298" s="262"/>
      <c r="BE298" s="6"/>
      <c r="BF298" s="6"/>
      <c r="BG298" s="9"/>
      <c r="BM298" s="288"/>
      <c r="BN298" s="247"/>
      <c r="BO298" s="247"/>
      <c r="BP298" s="247"/>
      <c r="BQ298" s="247"/>
      <c r="BR298" s="247"/>
      <c r="BS298" s="247"/>
      <c r="BT298" s="247"/>
      <c r="BU298" s="247"/>
      <c r="BV298" s="247"/>
      <c r="BW298" s="247"/>
      <c r="BX298" s="247"/>
      <c r="BY298" s="247"/>
      <c r="BZ298" s="247"/>
      <c r="CA298" s="247"/>
      <c r="CB298" s="279"/>
      <c r="CF298" s="274" t="s">
        <v>384</v>
      </c>
      <c r="CG298" s="277" t="s">
        <v>384</v>
      </c>
      <c r="CH298" s="247" t="b">
        <f t="shared" si="35"/>
        <v>0</v>
      </c>
      <c r="CI298" s="30"/>
      <c r="CJ298" s="30"/>
      <c r="CK298" s="30"/>
      <c r="CP298" s="222" t="b">
        <f t="shared" si="36"/>
        <v>0</v>
      </c>
      <c r="CQ298" s="222" t="b">
        <f t="shared" si="37"/>
        <v>0</v>
      </c>
      <c r="CZ298" s="222" t="b">
        <f>CZ135</f>
        <v>0</v>
      </c>
      <c r="DC298" s="37"/>
      <c r="DD298" s="223"/>
      <c r="DE298" s="223"/>
      <c r="DF298" s="223"/>
      <c r="DG298" s="223"/>
      <c r="DH298" s="223"/>
      <c r="DJ298" s="254"/>
      <c r="DS298" s="231"/>
    </row>
    <row r="299" spans="6:123" ht="15" customHeight="1">
      <c r="F299" s="36"/>
      <c r="G299" s="221"/>
      <c r="H299" s="252" t="s">
        <v>430</v>
      </c>
      <c r="I299" s="252"/>
      <c r="J299" s="252"/>
      <c r="K299" s="252"/>
      <c r="L299" s="252"/>
      <c r="M299" s="252"/>
      <c r="N299" s="252"/>
      <c r="O299" s="252"/>
      <c r="P299" s="252"/>
      <c r="Q299" s="252"/>
      <c r="R299" s="252"/>
      <c r="S299" s="252"/>
      <c r="T299" s="252"/>
      <c r="U299" s="252" t="s">
        <v>431</v>
      </c>
      <c r="V299" s="252"/>
      <c r="W299" s="252"/>
      <c r="X299" s="252"/>
      <c r="Y299" s="252"/>
      <c r="Z299" s="252"/>
      <c r="AA299" s="252"/>
      <c r="AB299" s="252"/>
      <c r="AC299" s="252"/>
      <c r="AD299" s="252"/>
      <c r="AE299" s="252"/>
      <c r="AF299" s="252"/>
      <c r="AG299" s="252"/>
      <c r="AH299" s="252"/>
      <c r="AI299" s="252"/>
      <c r="AJ299" s="252"/>
      <c r="AK299" s="252"/>
      <c r="AL299" s="252"/>
      <c r="AM299" s="252"/>
      <c r="AN299" s="252"/>
      <c r="AO299" s="252"/>
      <c r="AP299" s="252"/>
      <c r="AQ299" s="252"/>
      <c r="AR299" s="252"/>
      <c r="AS299" s="252"/>
      <c r="AT299" s="252"/>
      <c r="AU299" s="252"/>
      <c r="AV299" s="252"/>
      <c r="AW299" s="252"/>
      <c r="AX299" s="252"/>
      <c r="AY299" s="252"/>
      <c r="AZ299" s="252"/>
      <c r="BA299" s="252"/>
      <c r="BB299" s="6"/>
      <c r="BC299" s="6"/>
      <c r="BD299" s="6"/>
      <c r="BE299" s="6"/>
      <c r="BF299" s="6"/>
      <c r="BG299" s="9"/>
      <c r="BM299" s="288" t="b">
        <v>0</v>
      </c>
      <c r="BN299" s="247"/>
      <c r="BO299" s="247"/>
      <c r="BP299" s="247"/>
      <c r="BQ299" s="247"/>
      <c r="BR299" s="247"/>
      <c r="BS299" s="247"/>
      <c r="BT299" s="247"/>
      <c r="BU299" s="247" t="str">
        <f>IF(BM299=TRUE,H299,"")</f>
        <v/>
      </c>
      <c r="BV299" s="247" t="str">
        <f>IF(BN299=TRUE,H299&amp;"_1mM","")</f>
        <v/>
      </c>
      <c r="BW299" s="247" t="str">
        <f>IF(BO299=TRUE,U299,"")</f>
        <v/>
      </c>
      <c r="BX299" s="247" t="str">
        <f>IF(BP299=TRUE,U299&amp;"_1mM","")</f>
        <v/>
      </c>
      <c r="BY299" s="247" t="str">
        <f>IF(BQ299=TRUE,AH299,"")</f>
        <v/>
      </c>
      <c r="BZ299" s="247" t="str">
        <f>IF(BR299=TRUE,AH299&amp;"_1mM","")</f>
        <v/>
      </c>
      <c r="CA299" s="247" t="str">
        <f>IF(BS299=TRUE,AU299,"")</f>
        <v/>
      </c>
      <c r="CB299" s="279" t="str">
        <f>IF(BT299=TRUE,AU299&amp;"_1mM","")</f>
        <v/>
      </c>
      <c r="CF299" s="274" t="s">
        <v>150</v>
      </c>
      <c r="CG299" s="277" t="s">
        <v>150</v>
      </c>
      <c r="CH299" s="247" t="b">
        <f t="shared" si="35"/>
        <v>0</v>
      </c>
      <c r="CI299" s="30"/>
      <c r="CJ299" s="30"/>
      <c r="CK299" s="30"/>
      <c r="CP299" s="222" t="b">
        <f t="shared" si="36"/>
        <v>0</v>
      </c>
      <c r="CQ299" s="222" t="b">
        <f t="shared" si="37"/>
        <v>0</v>
      </c>
      <c r="CY299" s="222" t="b">
        <f>CY134</f>
        <v>0</v>
      </c>
      <c r="DC299" s="37"/>
      <c r="DD299" s="223"/>
      <c r="DE299" s="223"/>
      <c r="DF299" s="223"/>
      <c r="DG299" s="223"/>
      <c r="DH299" s="223"/>
      <c r="DJ299" s="254"/>
      <c r="DS299" s="231"/>
    </row>
    <row r="300" spans="6:123" ht="15" customHeight="1">
      <c r="F300" s="36"/>
      <c r="G300" s="221"/>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c r="AV300" s="252"/>
      <c r="AW300" s="252"/>
      <c r="AX300" s="252"/>
      <c r="AY300" s="252"/>
      <c r="AZ300" s="252"/>
      <c r="BA300" s="252"/>
      <c r="BB300" s="10"/>
      <c r="BC300" s="10"/>
      <c r="BD300" s="10"/>
      <c r="BE300" s="10"/>
      <c r="BF300" s="10"/>
      <c r="BG300" s="9"/>
      <c r="BM300" s="288"/>
      <c r="BN300" s="247"/>
      <c r="BO300" s="247"/>
      <c r="BP300" s="247"/>
      <c r="BQ300" s="247"/>
      <c r="BR300" s="247"/>
      <c r="BS300" s="247"/>
      <c r="BT300" s="247"/>
      <c r="BU300" s="247"/>
      <c r="BV300" s="247"/>
      <c r="BW300" s="247"/>
      <c r="BX300" s="247"/>
      <c r="BY300" s="247"/>
      <c r="BZ300" s="247"/>
      <c r="CA300" s="247"/>
      <c r="CB300" s="279"/>
      <c r="CF300" s="274" t="s">
        <v>389</v>
      </c>
      <c r="CG300" s="277" t="s">
        <v>389</v>
      </c>
      <c r="CH300" s="247" t="b">
        <f t="shared" si="35"/>
        <v>0</v>
      </c>
      <c r="CI300" s="30"/>
      <c r="CJ300" s="30"/>
      <c r="CK300" s="30"/>
      <c r="CP300" s="222" t="b">
        <f t="shared" si="36"/>
        <v>0</v>
      </c>
      <c r="CQ300" s="222" t="b">
        <f t="shared" si="37"/>
        <v>0</v>
      </c>
      <c r="CZ300" s="222" t="b">
        <f>CZ135</f>
        <v>0</v>
      </c>
      <c r="DC300" s="37"/>
      <c r="DD300" s="223"/>
      <c r="DE300" s="223"/>
      <c r="DF300" s="223"/>
      <c r="DG300" s="223"/>
      <c r="DH300" s="223"/>
      <c r="DJ300" s="254"/>
      <c r="DS300" s="231"/>
    </row>
    <row r="301" spans="6:123" ht="15" customHeight="1">
      <c r="F301" s="264" t="s">
        <v>773</v>
      </c>
      <c r="G301" s="221"/>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c r="AL301" s="252"/>
      <c r="AM301" s="252"/>
      <c r="AN301" s="252"/>
      <c r="AO301" s="252"/>
      <c r="AP301" s="252"/>
      <c r="AQ301" s="252"/>
      <c r="AR301" s="252"/>
      <c r="AS301" s="252"/>
      <c r="AT301" s="252"/>
      <c r="AU301" s="252"/>
      <c r="AV301" s="252"/>
      <c r="AW301" s="252"/>
      <c r="AX301" s="252"/>
      <c r="AY301" s="252"/>
      <c r="AZ301" s="252"/>
      <c r="BA301" s="252"/>
      <c r="BB301" s="10"/>
      <c r="BC301" s="10"/>
      <c r="BD301" s="10"/>
      <c r="BE301" s="10"/>
      <c r="BF301" s="10"/>
      <c r="BG301" s="9"/>
      <c r="BM301" s="288"/>
      <c r="BN301" s="247"/>
      <c r="BO301" s="247"/>
      <c r="BP301" s="247"/>
      <c r="BQ301" s="247"/>
      <c r="BR301" s="247"/>
      <c r="BS301" s="247"/>
      <c r="BT301" s="247"/>
      <c r="BU301" s="247"/>
      <c r="BV301" s="247"/>
      <c r="BW301" s="247"/>
      <c r="BX301" s="247"/>
      <c r="BY301" s="247"/>
      <c r="BZ301" s="247"/>
      <c r="CA301" s="247"/>
      <c r="CB301" s="279"/>
      <c r="CF301" s="274" t="s">
        <v>151</v>
      </c>
      <c r="CG301" s="277" t="s">
        <v>151</v>
      </c>
      <c r="CH301" s="247" t="b">
        <f t="shared" si="35"/>
        <v>0</v>
      </c>
      <c r="CI301" s="30"/>
      <c r="CJ301" s="30"/>
      <c r="CK301" s="30"/>
      <c r="CP301" s="222" t="b">
        <f t="shared" si="36"/>
        <v>0</v>
      </c>
      <c r="CQ301" s="222" t="b">
        <f t="shared" si="37"/>
        <v>0</v>
      </c>
      <c r="CR301" s="222" t="b">
        <f>CR127</f>
        <v>0</v>
      </c>
      <c r="CY301" s="222" t="b">
        <f>CY134</f>
        <v>0</v>
      </c>
      <c r="DC301" s="37"/>
      <c r="DD301" s="223"/>
      <c r="DE301" s="223"/>
      <c r="DF301" s="223"/>
      <c r="DG301" s="223"/>
      <c r="DH301" s="223"/>
      <c r="DJ301" s="254"/>
      <c r="DS301" s="231"/>
    </row>
    <row r="302" spans="6:123" ht="15" customHeight="1">
      <c r="F302" s="36"/>
      <c r="G302" s="221"/>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c r="AO302" s="252"/>
      <c r="AP302" s="252"/>
      <c r="AQ302" s="252"/>
      <c r="AR302" s="252"/>
      <c r="AS302" s="252"/>
      <c r="AT302" s="252"/>
      <c r="AU302" s="252"/>
      <c r="AV302" s="252"/>
      <c r="AW302" s="252"/>
      <c r="AX302" s="252"/>
      <c r="AY302" s="252"/>
      <c r="AZ302" s="252"/>
      <c r="BA302" s="252"/>
      <c r="BB302" s="6"/>
      <c r="BC302" s="6"/>
      <c r="BD302" s="6"/>
      <c r="BE302" s="6"/>
      <c r="BF302" s="6"/>
      <c r="BG302" s="9"/>
      <c r="BM302" s="288"/>
      <c r="BN302" s="247"/>
      <c r="BO302" s="247"/>
      <c r="BP302" s="247"/>
      <c r="BQ302" s="247"/>
      <c r="BR302" s="247"/>
      <c r="BS302" s="247"/>
      <c r="BT302" s="247"/>
      <c r="BU302" s="247"/>
      <c r="BV302" s="247"/>
      <c r="BW302" s="247"/>
      <c r="BX302" s="247"/>
      <c r="BY302" s="247"/>
      <c r="BZ302" s="247"/>
      <c r="CA302" s="247"/>
      <c r="CB302" s="279"/>
      <c r="CF302" s="274" t="s">
        <v>394</v>
      </c>
      <c r="CG302" s="277" t="s">
        <v>394</v>
      </c>
      <c r="CH302" s="247" t="b">
        <f t="shared" si="35"/>
        <v>0</v>
      </c>
      <c r="CI302" s="30"/>
      <c r="CJ302" s="30"/>
      <c r="CK302" s="30"/>
      <c r="CP302" s="222" t="b">
        <f t="shared" si="36"/>
        <v>0</v>
      </c>
      <c r="CQ302" s="222" t="b">
        <f t="shared" si="37"/>
        <v>0</v>
      </c>
      <c r="CZ302" s="222" t="b">
        <f>CZ135</f>
        <v>0</v>
      </c>
      <c r="DC302" s="37"/>
      <c r="DD302" s="223"/>
      <c r="DE302" s="223"/>
      <c r="DF302" s="223"/>
      <c r="DG302" s="223"/>
      <c r="DH302" s="223"/>
      <c r="DJ302" s="254"/>
      <c r="DS302" s="231"/>
    </row>
    <row r="303" spans="6:123" ht="15" customHeight="1">
      <c r="F303" s="8"/>
      <c r="G303" s="265" t="s">
        <v>775</v>
      </c>
      <c r="H303" s="256"/>
      <c r="I303" s="256"/>
      <c r="J303" s="256"/>
      <c r="K303" s="256"/>
      <c r="L303" s="256"/>
      <c r="M303" s="256"/>
      <c r="N303" s="256"/>
      <c r="O303" s="256"/>
      <c r="P303" s="256"/>
      <c r="Q303" s="256"/>
      <c r="R303" s="256"/>
      <c r="S303" s="256"/>
      <c r="T303" s="256"/>
      <c r="U303" s="256"/>
      <c r="V303" s="256"/>
      <c r="W303" s="256"/>
      <c r="X303" s="256"/>
      <c r="Y303" s="256"/>
      <c r="Z303" s="256"/>
      <c r="AA303" s="256"/>
      <c r="AB303" s="256"/>
      <c r="AC303" s="256"/>
      <c r="AD303" s="25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6"/>
      <c r="AY303" s="256"/>
      <c r="AZ303" s="256"/>
      <c r="BA303" s="256"/>
      <c r="BB303" s="266"/>
      <c r="BC303" s="266"/>
      <c r="BD303" s="266"/>
      <c r="BE303" s="266"/>
      <c r="BF303" s="266"/>
      <c r="BG303" s="47"/>
      <c r="BM303" s="288"/>
      <c r="BN303" s="247"/>
      <c r="BO303" s="247"/>
      <c r="BP303" s="247"/>
      <c r="BQ303" s="247"/>
      <c r="BR303" s="247"/>
      <c r="BS303" s="247"/>
      <c r="BT303" s="247"/>
      <c r="BU303" s="247"/>
      <c r="BV303" s="247"/>
      <c r="BW303" s="247"/>
      <c r="BX303" s="247"/>
      <c r="BY303" s="247"/>
      <c r="BZ303" s="247"/>
      <c r="CA303" s="247"/>
      <c r="CB303" s="279"/>
      <c r="CF303" s="274" t="s">
        <v>152</v>
      </c>
      <c r="CG303" s="277" t="s">
        <v>152</v>
      </c>
      <c r="CH303" s="247" t="b">
        <f t="shared" si="35"/>
        <v>0</v>
      </c>
      <c r="CI303" s="30"/>
      <c r="CJ303" s="30"/>
      <c r="CK303" s="30"/>
      <c r="CP303" s="222" t="b">
        <f t="shared" si="36"/>
        <v>0</v>
      </c>
      <c r="CQ303" s="222" t="b">
        <f t="shared" si="37"/>
        <v>0</v>
      </c>
      <c r="CR303" s="222" t="b">
        <f>CR127</f>
        <v>0</v>
      </c>
      <c r="CY303" s="222" t="b">
        <f>CY134</f>
        <v>0</v>
      </c>
      <c r="DC303" s="37"/>
      <c r="DD303" s="223"/>
      <c r="DE303" s="223"/>
      <c r="DF303" s="223"/>
      <c r="DG303" s="223"/>
      <c r="DH303" s="223"/>
      <c r="DJ303" s="254"/>
      <c r="DS303" s="231"/>
    </row>
    <row r="304" spans="6:123" ht="15" customHeight="1">
      <c r="F304" s="267"/>
      <c r="G304" s="48"/>
      <c r="H304" s="256"/>
      <c r="I304" s="256"/>
      <c r="J304" s="256"/>
      <c r="K304" s="256"/>
      <c r="L304" s="256"/>
      <c r="M304" s="256"/>
      <c r="N304" s="256"/>
      <c r="O304" s="256"/>
      <c r="P304" s="262"/>
      <c r="Q304" s="262" t="s">
        <v>735</v>
      </c>
      <c r="R304" s="262"/>
      <c r="S304" s="252"/>
      <c r="T304" s="252"/>
      <c r="U304" s="252"/>
      <c r="V304" s="252"/>
      <c r="W304" s="252"/>
      <c r="X304" s="252"/>
      <c r="Y304" s="252"/>
      <c r="Z304" s="252"/>
      <c r="AA304" s="252"/>
      <c r="AB304" s="252"/>
      <c r="AC304" s="262"/>
      <c r="AD304" s="262" t="s">
        <v>735</v>
      </c>
      <c r="AE304" s="262"/>
      <c r="AF304" s="252"/>
      <c r="AG304" s="252"/>
      <c r="AH304" s="252"/>
      <c r="AI304" s="252"/>
      <c r="AJ304" s="252"/>
      <c r="AK304" s="252"/>
      <c r="AL304" s="252"/>
      <c r="AM304" s="252"/>
      <c r="AN304" s="252"/>
      <c r="AO304" s="252"/>
      <c r="AP304" s="262"/>
      <c r="AQ304" s="262" t="s">
        <v>735</v>
      </c>
      <c r="AR304" s="262"/>
      <c r="AS304" s="252"/>
      <c r="AT304" s="252"/>
      <c r="AU304" s="252"/>
      <c r="AV304" s="252"/>
      <c r="AW304" s="252"/>
      <c r="AX304" s="252"/>
      <c r="AY304" s="252"/>
      <c r="AZ304" s="252"/>
      <c r="BA304" s="252"/>
      <c r="BB304" s="252"/>
      <c r="BC304" s="262"/>
      <c r="BD304" s="262" t="s">
        <v>735</v>
      </c>
      <c r="BE304" s="262"/>
      <c r="BF304" s="266"/>
      <c r="BG304" s="47"/>
      <c r="BM304" s="288"/>
      <c r="BN304" s="247"/>
      <c r="BO304" s="247"/>
      <c r="BP304" s="247"/>
      <c r="BQ304" s="247"/>
      <c r="BR304" s="247"/>
      <c r="BS304" s="247"/>
      <c r="BT304" s="247"/>
      <c r="BU304" s="247"/>
      <c r="BV304" s="247"/>
      <c r="BW304" s="247"/>
      <c r="BX304" s="247"/>
      <c r="BY304" s="247"/>
      <c r="BZ304" s="247"/>
      <c r="CA304" s="247"/>
      <c r="CB304" s="279"/>
      <c r="CF304" s="274" t="s">
        <v>399</v>
      </c>
      <c r="CG304" s="277" t="s">
        <v>399</v>
      </c>
      <c r="CH304" s="247" t="b">
        <f t="shared" si="35"/>
        <v>0</v>
      </c>
      <c r="CI304" s="30"/>
      <c r="CJ304" s="30"/>
      <c r="CK304" s="30"/>
      <c r="CP304" s="222" t="b">
        <f t="shared" si="36"/>
        <v>0</v>
      </c>
      <c r="CQ304" s="222" t="b">
        <f t="shared" si="37"/>
        <v>0</v>
      </c>
      <c r="CZ304" s="222" t="b">
        <f>CZ135</f>
        <v>0</v>
      </c>
      <c r="DC304" s="37"/>
      <c r="DD304" s="223"/>
      <c r="DE304" s="223"/>
      <c r="DF304" s="223"/>
      <c r="DG304" s="223"/>
      <c r="DH304" s="223"/>
      <c r="DJ304" s="254"/>
      <c r="DS304" s="231"/>
    </row>
    <row r="305" spans="6:123" ht="15.75" customHeight="1">
      <c r="F305" s="267"/>
      <c r="G305" s="49"/>
      <c r="H305" s="256" t="s">
        <v>30</v>
      </c>
      <c r="I305" s="256"/>
      <c r="J305" s="256"/>
      <c r="K305" s="256"/>
      <c r="L305" s="256"/>
      <c r="M305" s="256"/>
      <c r="N305" s="256"/>
      <c r="O305" s="256"/>
      <c r="P305" s="256"/>
      <c r="Q305" s="256"/>
      <c r="R305" s="256"/>
      <c r="S305" s="256"/>
      <c r="T305" s="256"/>
      <c r="U305" s="256" t="s">
        <v>943</v>
      </c>
      <c r="V305" s="256"/>
      <c r="W305" s="256"/>
      <c r="X305" s="256"/>
      <c r="Y305" s="256"/>
      <c r="Z305" s="256"/>
      <c r="AA305" s="256"/>
      <c r="AB305" s="256"/>
      <c r="AC305" s="256"/>
      <c r="AD305" s="256"/>
      <c r="AE305" s="256"/>
      <c r="AF305" s="256"/>
      <c r="AG305" s="256"/>
      <c r="AH305" s="256" t="s">
        <v>33</v>
      </c>
      <c r="AI305" s="256"/>
      <c r="AJ305" s="256"/>
      <c r="AK305" s="256"/>
      <c r="AL305" s="256"/>
      <c r="AM305" s="256"/>
      <c r="AN305" s="256"/>
      <c r="AO305" s="256"/>
      <c r="AP305" s="256"/>
      <c r="AQ305" s="256"/>
      <c r="AR305" s="256"/>
      <c r="AS305" s="256"/>
      <c r="AT305" s="256"/>
      <c r="AU305" s="256" t="s">
        <v>35</v>
      </c>
      <c r="AV305" s="256"/>
      <c r="AW305" s="256"/>
      <c r="AX305" s="256"/>
      <c r="AY305" s="256"/>
      <c r="AZ305" s="256"/>
      <c r="BA305" s="256"/>
      <c r="BB305" s="266"/>
      <c r="BC305" s="266"/>
      <c r="BD305" s="266"/>
      <c r="BE305" s="266"/>
      <c r="BF305" s="266"/>
      <c r="BG305" s="47"/>
      <c r="BM305" s="288"/>
      <c r="BN305" s="247"/>
      <c r="BO305" s="247"/>
      <c r="BP305" s="247" t="b">
        <v>0</v>
      </c>
      <c r="BQ305" s="247"/>
      <c r="BR305" s="247"/>
      <c r="BS305" s="247"/>
      <c r="BT305" s="247"/>
      <c r="BU305" s="247"/>
      <c r="BV305" s="247" t="str">
        <f>IF(BN305=TRUE,"BRAF_Cascade","")</f>
        <v/>
      </c>
      <c r="BW305" s="247"/>
      <c r="BX305" s="247" t="str">
        <f>IF(BP305=TRUE,"BRAF[V600E]_Cascade","")</f>
        <v/>
      </c>
      <c r="BY305" s="247"/>
      <c r="BZ305" s="247" t="str">
        <f>IF(BR305=TRUE,"COT_Cascade","")</f>
        <v/>
      </c>
      <c r="CA305" s="247"/>
      <c r="CB305" s="279" t="str">
        <f>IF(BT305=TRUE,"DLK_Cascade","")</f>
        <v/>
      </c>
      <c r="CF305" s="274" t="s">
        <v>154</v>
      </c>
      <c r="CG305" s="277" t="s">
        <v>154</v>
      </c>
      <c r="CH305" s="247" t="b">
        <f t="shared" si="35"/>
        <v>0</v>
      </c>
      <c r="CI305" s="30"/>
      <c r="CJ305" s="30"/>
      <c r="CK305" s="30"/>
      <c r="CP305" s="222" t="b">
        <f t="shared" si="36"/>
        <v>0</v>
      </c>
      <c r="CQ305" s="222" t="b">
        <f t="shared" si="37"/>
        <v>0</v>
      </c>
      <c r="CY305" s="222" t="b">
        <f>CY134</f>
        <v>0</v>
      </c>
      <c r="DC305" s="37"/>
      <c r="DD305" s="223"/>
      <c r="DE305" s="223"/>
      <c r="DF305" s="223"/>
      <c r="DG305" s="223"/>
      <c r="DH305" s="223"/>
      <c r="DJ305" s="254"/>
      <c r="DS305" s="231"/>
    </row>
    <row r="306" spans="6:123" ht="15" customHeight="1">
      <c r="F306" s="267"/>
      <c r="G306" s="60"/>
      <c r="H306" s="253"/>
      <c r="I306" s="256"/>
      <c r="J306" s="256"/>
      <c r="K306" s="256"/>
      <c r="L306" s="256"/>
      <c r="M306" s="256"/>
      <c r="N306" s="256"/>
      <c r="O306" s="256"/>
      <c r="P306" s="256"/>
      <c r="Q306" s="256"/>
      <c r="R306" s="256"/>
      <c r="S306" s="256"/>
      <c r="T306" s="256"/>
      <c r="U306" s="256"/>
      <c r="V306" s="256"/>
      <c r="W306" s="256"/>
      <c r="X306" s="256"/>
      <c r="Y306" s="256"/>
      <c r="Z306" s="256"/>
      <c r="AA306" s="256"/>
      <c r="AB306" s="256"/>
      <c r="AC306" s="256"/>
      <c r="AD306" s="256"/>
      <c r="AE306" s="256"/>
      <c r="AF306" s="256"/>
      <c r="AG306" s="256"/>
      <c r="AH306" s="256"/>
      <c r="AI306" s="256"/>
      <c r="AJ306" s="256"/>
      <c r="AK306" s="256"/>
      <c r="AL306" s="256"/>
      <c r="AM306" s="256"/>
      <c r="AN306" s="256"/>
      <c r="AO306" s="256"/>
      <c r="AP306" s="256"/>
      <c r="AQ306" s="256"/>
      <c r="AR306" s="256"/>
      <c r="AS306" s="256"/>
      <c r="AT306" s="256"/>
      <c r="AU306" s="256"/>
      <c r="AV306" s="256"/>
      <c r="AW306" s="256"/>
      <c r="AX306" s="256"/>
      <c r="AY306" s="256"/>
      <c r="AZ306" s="256"/>
      <c r="BA306" s="256"/>
      <c r="BB306" s="266"/>
      <c r="BC306" s="266"/>
      <c r="BD306" s="266"/>
      <c r="BE306" s="266"/>
      <c r="BF306" s="266"/>
      <c r="BG306" s="47"/>
      <c r="BM306" s="288"/>
      <c r="BN306" s="247"/>
      <c r="BO306" s="247"/>
      <c r="BP306" s="247"/>
      <c r="BQ306" s="247"/>
      <c r="BR306" s="247"/>
      <c r="BS306" s="247"/>
      <c r="BT306" s="247"/>
      <c r="BU306" s="247"/>
      <c r="BV306" s="247"/>
      <c r="BW306" s="247"/>
      <c r="BX306" s="247"/>
      <c r="BY306" s="247"/>
      <c r="BZ306" s="247"/>
      <c r="CA306" s="247"/>
      <c r="CB306" s="279"/>
      <c r="CF306" s="274" t="s">
        <v>404</v>
      </c>
      <c r="CG306" s="277" t="s">
        <v>404</v>
      </c>
      <c r="CH306" s="247" t="b">
        <f t="shared" si="35"/>
        <v>0</v>
      </c>
      <c r="CI306" s="30"/>
      <c r="CJ306" s="30"/>
      <c r="CK306" s="30"/>
      <c r="CP306" s="222" t="b">
        <f t="shared" si="36"/>
        <v>0</v>
      </c>
      <c r="CQ306" s="222" t="b">
        <f t="shared" si="37"/>
        <v>0</v>
      </c>
      <c r="CZ306" s="222" t="b">
        <f>CZ135</f>
        <v>0</v>
      </c>
      <c r="DC306" s="37"/>
      <c r="DD306" s="223"/>
      <c r="DE306" s="223"/>
      <c r="DF306" s="223"/>
      <c r="DG306" s="223"/>
      <c r="DH306" s="223"/>
      <c r="DJ306" s="254"/>
      <c r="DS306" s="231"/>
    </row>
    <row r="307" spans="6:123" ht="15" customHeight="1">
      <c r="F307" s="267"/>
      <c r="G307" s="60"/>
      <c r="H307" s="256" t="s">
        <v>53</v>
      </c>
      <c r="I307" s="256"/>
      <c r="J307" s="256"/>
      <c r="K307" s="256"/>
      <c r="L307" s="256"/>
      <c r="M307" s="256"/>
      <c r="N307" s="256"/>
      <c r="O307" s="256"/>
      <c r="P307" s="256"/>
      <c r="Q307" s="256"/>
      <c r="R307" s="256"/>
      <c r="S307" s="256"/>
      <c r="T307" s="256"/>
      <c r="U307" s="256" t="s">
        <v>55</v>
      </c>
      <c r="V307" s="256"/>
      <c r="W307" s="256"/>
      <c r="X307" s="256"/>
      <c r="Y307" s="256"/>
      <c r="Z307" s="256"/>
      <c r="AA307" s="256"/>
      <c r="AB307" s="256"/>
      <c r="AC307" s="256"/>
      <c r="AD307" s="256"/>
      <c r="AE307" s="256"/>
      <c r="AF307" s="256"/>
      <c r="AG307" s="256"/>
      <c r="AH307" s="256" t="s">
        <v>57</v>
      </c>
      <c r="AI307" s="256"/>
      <c r="AJ307" s="256"/>
      <c r="AK307" s="256"/>
      <c r="AL307" s="256"/>
      <c r="AM307" s="256"/>
      <c r="AN307" s="256"/>
      <c r="AO307" s="256"/>
      <c r="AP307" s="256"/>
      <c r="AQ307" s="256"/>
      <c r="AR307" s="256"/>
      <c r="AS307" s="256"/>
      <c r="AT307" s="256"/>
      <c r="AU307" s="256" t="s">
        <v>59</v>
      </c>
      <c r="AV307" s="253"/>
      <c r="AW307" s="253"/>
      <c r="AX307" s="253"/>
      <c r="AY307" s="253"/>
      <c r="AZ307" s="253"/>
      <c r="BA307" s="253"/>
      <c r="BB307" s="11"/>
      <c r="BC307" s="11"/>
      <c r="BD307" s="50"/>
      <c r="BE307" s="50"/>
      <c r="BF307" s="11"/>
      <c r="BG307" s="47"/>
      <c r="BM307" s="288"/>
      <c r="BN307" s="247"/>
      <c r="BO307" s="247"/>
      <c r="BP307" s="247"/>
      <c r="BQ307" s="247"/>
      <c r="BR307" s="247"/>
      <c r="BS307" s="247"/>
      <c r="BT307" s="247"/>
      <c r="BU307" s="247"/>
      <c r="BV307" s="247" t="str">
        <f>IF(BN307=TRUE,"MAP3K1_Cascade","")</f>
        <v/>
      </c>
      <c r="BW307" s="247"/>
      <c r="BX307" s="247" t="str">
        <f>IF(BP307=TRUE,"MAP3K2_Cascade","")</f>
        <v/>
      </c>
      <c r="BY307" s="247"/>
      <c r="BZ307" s="247" t="str">
        <f>IF(BR307=TRUE,"MAP3K3_Cascade","")</f>
        <v/>
      </c>
      <c r="CA307" s="247"/>
      <c r="CB307" s="279" t="str">
        <f>IF(BT307=TRUE,"MAP3K4_Cascade","")</f>
        <v/>
      </c>
      <c r="CF307" s="274" t="s">
        <v>810</v>
      </c>
      <c r="CG307" s="277" t="s">
        <v>774</v>
      </c>
      <c r="CH307" s="247" t="b">
        <f t="shared" si="35"/>
        <v>0</v>
      </c>
      <c r="CI307" s="30"/>
      <c r="CJ307" s="30"/>
      <c r="CK307" s="30"/>
      <c r="CP307" s="222" t="b">
        <f t="shared" si="36"/>
        <v>0</v>
      </c>
      <c r="CQ307" s="222" t="b">
        <f t="shared" si="37"/>
        <v>0</v>
      </c>
      <c r="CY307" s="222" t="b">
        <f>CY134</f>
        <v>0</v>
      </c>
      <c r="DC307" s="37"/>
      <c r="DD307" s="223"/>
      <c r="DE307" s="223"/>
      <c r="DF307" s="223"/>
      <c r="DG307" s="223"/>
      <c r="DH307" s="223"/>
      <c r="DJ307" s="254"/>
      <c r="DS307" s="231"/>
    </row>
    <row r="308" spans="6:123" ht="15" customHeight="1">
      <c r="F308" s="267"/>
      <c r="G308" s="60"/>
      <c r="H308" s="256"/>
      <c r="I308" s="256"/>
      <c r="J308" s="256"/>
      <c r="K308" s="256"/>
      <c r="L308" s="256"/>
      <c r="M308" s="256"/>
      <c r="N308" s="256"/>
      <c r="O308" s="256"/>
      <c r="P308" s="256"/>
      <c r="Q308" s="256"/>
      <c r="R308" s="256"/>
      <c r="S308" s="256"/>
      <c r="T308" s="256"/>
      <c r="U308" s="256"/>
      <c r="V308" s="256"/>
      <c r="W308" s="256"/>
      <c r="X308" s="256"/>
      <c r="Y308" s="256"/>
      <c r="Z308" s="256"/>
      <c r="AA308" s="256"/>
      <c r="AB308" s="256"/>
      <c r="AC308" s="256"/>
      <c r="AD308" s="256"/>
      <c r="AE308" s="256"/>
      <c r="AF308" s="256"/>
      <c r="AG308" s="256"/>
      <c r="AH308" s="256"/>
      <c r="AI308" s="256"/>
      <c r="AJ308" s="256"/>
      <c r="AK308" s="256"/>
      <c r="AL308" s="256"/>
      <c r="AM308" s="256"/>
      <c r="AN308" s="256"/>
      <c r="AO308" s="256"/>
      <c r="AP308" s="256"/>
      <c r="AQ308" s="256"/>
      <c r="AR308" s="256"/>
      <c r="AS308" s="256"/>
      <c r="AT308" s="256"/>
      <c r="AU308" s="256"/>
      <c r="AV308" s="253"/>
      <c r="AW308" s="253"/>
      <c r="AX308" s="253"/>
      <c r="AY308" s="253"/>
      <c r="AZ308" s="253"/>
      <c r="BA308" s="253"/>
      <c r="BB308" s="11"/>
      <c r="BC308" s="11"/>
      <c r="BD308" s="50"/>
      <c r="BE308" s="50"/>
      <c r="BF308" s="11"/>
      <c r="BG308" s="47"/>
      <c r="BM308" s="288"/>
      <c r="BN308" s="247"/>
      <c r="BO308" s="247"/>
      <c r="BP308" s="247"/>
      <c r="BQ308" s="247"/>
      <c r="BR308" s="247"/>
      <c r="BS308" s="247"/>
      <c r="BT308" s="247"/>
      <c r="BU308" s="247"/>
      <c r="BV308" s="247"/>
      <c r="BW308" s="247"/>
      <c r="BX308" s="247"/>
      <c r="BY308" s="247"/>
      <c r="BZ308" s="247"/>
      <c r="CA308" s="247"/>
      <c r="CB308" s="279"/>
      <c r="CF308" s="274" t="s">
        <v>905</v>
      </c>
      <c r="CG308" s="277" t="s">
        <v>776</v>
      </c>
      <c r="CH308" s="247" t="b">
        <f t="shared" si="35"/>
        <v>0</v>
      </c>
      <c r="CI308" s="30"/>
      <c r="CJ308" s="30"/>
      <c r="CK308" s="30"/>
      <c r="CP308" s="222" t="b">
        <f t="shared" si="36"/>
        <v>0</v>
      </c>
      <c r="CQ308" s="222" t="b">
        <f t="shared" si="37"/>
        <v>0</v>
      </c>
      <c r="CZ308" s="222" t="b">
        <f>CZ135</f>
        <v>0</v>
      </c>
      <c r="DC308" s="37"/>
      <c r="DD308" s="223"/>
      <c r="DE308" s="223"/>
      <c r="DF308" s="223"/>
      <c r="DG308" s="223"/>
      <c r="DH308" s="223"/>
      <c r="DJ308" s="254"/>
      <c r="DS308" s="231"/>
    </row>
    <row r="309" spans="6:123" ht="15" customHeight="1">
      <c r="F309" s="267"/>
      <c r="G309" s="60"/>
      <c r="H309" s="256" t="s">
        <v>61</v>
      </c>
      <c r="I309" s="256"/>
      <c r="J309" s="256"/>
      <c r="K309" s="256"/>
      <c r="L309" s="256"/>
      <c r="M309" s="256"/>
      <c r="N309" s="256"/>
      <c r="O309" s="256"/>
      <c r="P309" s="256"/>
      <c r="Q309" s="256"/>
      <c r="R309" s="256"/>
      <c r="S309" s="256"/>
      <c r="T309" s="256"/>
      <c r="U309" s="256" t="s">
        <v>63</v>
      </c>
      <c r="V309" s="256"/>
      <c r="W309" s="256"/>
      <c r="X309" s="256"/>
      <c r="Y309" s="256"/>
      <c r="Z309" s="256"/>
      <c r="AA309" s="256"/>
      <c r="AB309" s="256"/>
      <c r="AC309" s="256"/>
      <c r="AD309" s="256"/>
      <c r="AE309" s="256"/>
      <c r="AF309" s="256"/>
      <c r="AG309" s="256"/>
      <c r="AH309" s="256" t="s">
        <v>65</v>
      </c>
      <c r="AI309" s="256"/>
      <c r="AJ309" s="256"/>
      <c r="AK309" s="256"/>
      <c r="AL309" s="256"/>
      <c r="AM309" s="256"/>
      <c r="AN309" s="256"/>
      <c r="AO309" s="256"/>
      <c r="AP309" s="256"/>
      <c r="AQ309" s="256"/>
      <c r="AR309" s="256"/>
      <c r="AS309" s="256"/>
      <c r="AT309" s="256"/>
      <c r="AU309" s="256" t="s">
        <v>67</v>
      </c>
      <c r="AV309" s="256"/>
      <c r="AW309" s="256"/>
      <c r="AX309" s="256"/>
      <c r="AY309" s="256"/>
      <c r="AZ309" s="256"/>
      <c r="BA309" s="256"/>
      <c r="BB309" s="50"/>
      <c r="BC309" s="50"/>
      <c r="BD309" s="50"/>
      <c r="BE309" s="50"/>
      <c r="BF309" s="50"/>
      <c r="BG309" s="47"/>
      <c r="BM309" s="288"/>
      <c r="BN309" s="247"/>
      <c r="BO309" s="247"/>
      <c r="BP309" s="247"/>
      <c r="BQ309" s="247"/>
      <c r="BR309" s="247"/>
      <c r="BS309" s="247"/>
      <c r="BT309" s="247"/>
      <c r="BU309" s="247"/>
      <c r="BV309" s="247" t="str">
        <f>IF(BN309=TRUE,"MAP3K5_Cascade","")</f>
        <v/>
      </c>
      <c r="BW309" s="247"/>
      <c r="BX309" s="247" t="str">
        <f>IF(BP309=TRUE,"MLK1_Cascade","")</f>
        <v/>
      </c>
      <c r="BY309" s="247"/>
      <c r="BZ309" s="247" t="str">
        <f>IF(BR309=TRUE,"MLK2_Cascade","")</f>
        <v/>
      </c>
      <c r="CA309" s="247"/>
      <c r="CB309" s="279" t="str">
        <f>IF(BT309=TRUE,"MLK3_Cascade","")</f>
        <v/>
      </c>
      <c r="CF309" s="274" t="s">
        <v>826</v>
      </c>
      <c r="CG309" s="277" t="s">
        <v>405</v>
      </c>
      <c r="CH309" s="247" t="b">
        <f t="shared" si="35"/>
        <v>0</v>
      </c>
      <c r="CI309" s="30"/>
      <c r="CJ309" s="30"/>
      <c r="CK309" s="30"/>
      <c r="CP309" s="222" t="b">
        <f t="shared" si="36"/>
        <v>0</v>
      </c>
      <c r="CQ309" s="222" t="b">
        <f t="shared" si="37"/>
        <v>0</v>
      </c>
      <c r="CY309" s="222" t="b">
        <f>CY134</f>
        <v>0</v>
      </c>
      <c r="DC309" s="37"/>
      <c r="DD309" s="223"/>
      <c r="DE309" s="223"/>
      <c r="DF309" s="223"/>
      <c r="DG309" s="223"/>
      <c r="DH309" s="223"/>
      <c r="DJ309" s="254"/>
      <c r="DS309" s="231"/>
    </row>
    <row r="310" spans="6:123">
      <c r="F310" s="267"/>
      <c r="G310" s="60"/>
      <c r="H310" s="256"/>
      <c r="I310" s="256"/>
      <c r="J310" s="256"/>
      <c r="K310" s="256"/>
      <c r="L310" s="256"/>
      <c r="M310" s="256"/>
      <c r="N310" s="256"/>
      <c r="O310" s="256"/>
      <c r="P310" s="256"/>
      <c r="Q310" s="256"/>
      <c r="R310" s="256"/>
      <c r="S310" s="256"/>
      <c r="T310" s="256"/>
      <c r="U310" s="256"/>
      <c r="V310" s="256"/>
      <c r="W310" s="256"/>
      <c r="X310" s="256"/>
      <c r="Y310" s="256"/>
      <c r="Z310" s="256"/>
      <c r="AA310" s="256"/>
      <c r="AB310" s="256"/>
      <c r="AC310" s="256"/>
      <c r="AD310" s="256"/>
      <c r="AE310" s="256"/>
      <c r="AF310" s="256"/>
      <c r="AG310" s="256"/>
      <c r="AH310" s="256"/>
      <c r="AI310" s="256"/>
      <c r="AJ310" s="256"/>
      <c r="AK310" s="256"/>
      <c r="AL310" s="256"/>
      <c r="AM310" s="256"/>
      <c r="AN310" s="256"/>
      <c r="AO310" s="256"/>
      <c r="AP310" s="256"/>
      <c r="AQ310" s="256"/>
      <c r="AR310" s="256"/>
      <c r="AS310" s="256"/>
      <c r="AT310" s="256"/>
      <c r="AU310" s="256"/>
      <c r="AV310" s="256"/>
      <c r="AW310" s="256"/>
      <c r="AX310" s="256"/>
      <c r="AY310" s="256"/>
      <c r="AZ310" s="256"/>
      <c r="BA310" s="256"/>
      <c r="BB310" s="50"/>
      <c r="BC310" s="50"/>
      <c r="BD310" s="50"/>
      <c r="BE310" s="50"/>
      <c r="BF310" s="50"/>
      <c r="BG310" s="47"/>
      <c r="BM310" s="288"/>
      <c r="BN310" s="247"/>
      <c r="BO310" s="247"/>
      <c r="BP310" s="247"/>
      <c r="BQ310" s="247"/>
      <c r="BR310" s="247"/>
      <c r="BS310" s="247"/>
      <c r="BT310" s="247"/>
      <c r="BU310" s="247"/>
      <c r="BV310" s="247"/>
      <c r="BW310" s="247"/>
      <c r="BX310" s="247"/>
      <c r="BY310" s="247"/>
      <c r="BZ310" s="247"/>
      <c r="CA310" s="247"/>
      <c r="CB310" s="279"/>
      <c r="CF310" s="274" t="s">
        <v>906</v>
      </c>
      <c r="CG310" s="277" t="s">
        <v>410</v>
      </c>
      <c r="CH310" s="247" t="b">
        <f t="shared" si="35"/>
        <v>0</v>
      </c>
      <c r="CI310" s="30"/>
      <c r="CJ310" s="30"/>
      <c r="CK310" s="30"/>
      <c r="CP310" s="222" t="b">
        <f t="shared" si="36"/>
        <v>0</v>
      </c>
      <c r="CQ310" s="222" t="b">
        <f t="shared" si="37"/>
        <v>0</v>
      </c>
      <c r="CZ310" s="222" t="b">
        <f>CZ135</f>
        <v>0</v>
      </c>
      <c r="DC310" s="37"/>
      <c r="DD310" s="223"/>
      <c r="DE310" s="223"/>
      <c r="DF310" s="223"/>
      <c r="DG310" s="223"/>
      <c r="DH310" s="223"/>
      <c r="DJ310" s="254"/>
      <c r="DS310" s="231"/>
    </row>
    <row r="311" spans="6:123" ht="12.75" customHeight="1">
      <c r="F311" s="267"/>
      <c r="G311" s="60"/>
      <c r="H311" s="256" t="s">
        <v>69</v>
      </c>
      <c r="I311" s="256"/>
      <c r="J311" s="256"/>
      <c r="K311" s="256"/>
      <c r="L311" s="256"/>
      <c r="M311" s="256"/>
      <c r="N311" s="256"/>
      <c r="O311" s="256"/>
      <c r="P311" s="256"/>
      <c r="Q311" s="256"/>
      <c r="R311" s="256"/>
      <c r="S311" s="256"/>
      <c r="T311" s="256"/>
      <c r="U311" s="256" t="s">
        <v>72</v>
      </c>
      <c r="V311" s="256"/>
      <c r="W311" s="256"/>
      <c r="X311" s="256"/>
      <c r="Y311" s="256"/>
      <c r="Z311" s="256"/>
      <c r="AA311" s="256"/>
      <c r="AB311" s="256"/>
      <c r="AC311" s="256"/>
      <c r="AD311" s="256"/>
      <c r="AE311" s="256"/>
      <c r="AF311" s="256"/>
      <c r="AG311" s="256"/>
      <c r="AH311" s="256" t="s">
        <v>74</v>
      </c>
      <c r="AI311" s="256"/>
      <c r="AJ311" s="256"/>
      <c r="AK311" s="256"/>
      <c r="AL311" s="256"/>
      <c r="AM311" s="256"/>
      <c r="AN311" s="256"/>
      <c r="AO311" s="256"/>
      <c r="AP311" s="256"/>
      <c r="AQ311" s="256"/>
      <c r="AR311" s="256"/>
      <c r="AS311" s="256"/>
      <c r="AT311" s="256"/>
      <c r="AU311" s="256"/>
      <c r="AV311" s="256"/>
      <c r="AW311" s="256"/>
      <c r="AX311" s="256"/>
      <c r="AY311" s="256"/>
      <c r="AZ311" s="256"/>
      <c r="BA311" s="256"/>
      <c r="BB311" s="50"/>
      <c r="BC311" s="50"/>
      <c r="BD311" s="50"/>
      <c r="BE311" s="50"/>
      <c r="BF311" s="50"/>
      <c r="BG311" s="47"/>
      <c r="BM311" s="288"/>
      <c r="BN311" s="247"/>
      <c r="BO311" s="247"/>
      <c r="BP311" s="247"/>
      <c r="BQ311" s="247"/>
      <c r="BR311" s="247"/>
      <c r="BS311" s="247"/>
      <c r="BT311" s="247"/>
      <c r="BU311" s="247"/>
      <c r="BV311" s="247" t="str">
        <f>IF(BN311=TRUE,"MOS_Cascade","")</f>
        <v/>
      </c>
      <c r="BW311" s="247"/>
      <c r="BX311" s="247" t="str">
        <f>IF(BP311=TRUE,"RAF1_Cascade","")</f>
        <v/>
      </c>
      <c r="BY311" s="247"/>
      <c r="BZ311" s="247" t="str">
        <f>IF(BR311=TRUE,"TAK1-TAB1_Cascade","")</f>
        <v/>
      </c>
      <c r="CA311" s="247"/>
      <c r="CB311" s="279"/>
      <c r="CF311" s="274" t="s">
        <v>842</v>
      </c>
      <c r="CG311" s="277" t="s">
        <v>777</v>
      </c>
      <c r="CH311" s="247" t="b">
        <f t="shared" si="35"/>
        <v>0</v>
      </c>
      <c r="CI311" s="30"/>
      <c r="CJ311" s="30"/>
      <c r="CK311" s="30"/>
      <c r="CP311" s="222" t="b">
        <f t="shared" si="36"/>
        <v>0</v>
      </c>
      <c r="CQ311" s="222" t="b">
        <f t="shared" si="37"/>
        <v>0</v>
      </c>
      <c r="CY311" s="222" t="b">
        <f>CY134</f>
        <v>0</v>
      </c>
      <c r="DC311" s="37"/>
      <c r="DD311" s="223"/>
      <c r="DE311" s="223"/>
      <c r="DF311" s="223"/>
      <c r="DG311" s="223"/>
      <c r="DH311" s="223"/>
      <c r="DJ311" s="254"/>
      <c r="DS311" s="231"/>
    </row>
    <row r="312" spans="6:123" ht="12.75" customHeight="1">
      <c r="F312" s="267"/>
      <c r="G312" s="60"/>
      <c r="H312" s="256"/>
      <c r="I312" s="256"/>
      <c r="J312" s="256"/>
      <c r="K312" s="256"/>
      <c r="L312" s="256"/>
      <c r="M312" s="256"/>
      <c r="N312" s="256"/>
      <c r="O312" s="256"/>
      <c r="P312" s="256"/>
      <c r="Q312" s="256"/>
      <c r="R312" s="256"/>
      <c r="S312" s="256"/>
      <c r="T312" s="256"/>
      <c r="U312" s="256"/>
      <c r="V312" s="256"/>
      <c r="W312" s="256"/>
      <c r="X312" s="256"/>
      <c r="Y312" s="256"/>
      <c r="Z312" s="256"/>
      <c r="AA312" s="256"/>
      <c r="AB312" s="256"/>
      <c r="AC312" s="256"/>
      <c r="AD312" s="256"/>
      <c r="AE312" s="256"/>
      <c r="AF312" s="256"/>
      <c r="AG312" s="256"/>
      <c r="AH312" s="256"/>
      <c r="AI312" s="256"/>
      <c r="AJ312" s="256"/>
      <c r="AK312" s="256"/>
      <c r="AL312" s="256"/>
      <c r="AM312" s="256"/>
      <c r="AN312" s="256"/>
      <c r="AO312" s="256"/>
      <c r="AP312" s="256"/>
      <c r="AQ312" s="256"/>
      <c r="AR312" s="256"/>
      <c r="AS312" s="256"/>
      <c r="AT312" s="256"/>
      <c r="AU312" s="256"/>
      <c r="AV312" s="256"/>
      <c r="AW312" s="256"/>
      <c r="AX312" s="256"/>
      <c r="AY312" s="256"/>
      <c r="AZ312" s="256"/>
      <c r="BA312" s="256"/>
      <c r="BB312" s="50"/>
      <c r="BC312" s="50"/>
      <c r="BD312" s="50"/>
      <c r="BE312" s="50"/>
      <c r="BF312" s="50"/>
      <c r="BG312" s="47"/>
      <c r="BM312" s="288"/>
      <c r="BN312" s="247"/>
      <c r="BO312" s="247"/>
      <c r="BP312" s="247"/>
      <c r="BQ312" s="247"/>
      <c r="BR312" s="247"/>
      <c r="BS312" s="247"/>
      <c r="BT312" s="247"/>
      <c r="BU312" s="247"/>
      <c r="BV312" s="247"/>
      <c r="BW312" s="247"/>
      <c r="BX312" s="247"/>
      <c r="BY312" s="247"/>
      <c r="BZ312" s="247"/>
      <c r="CA312" s="247"/>
      <c r="CB312" s="279"/>
      <c r="CF312" s="274" t="s">
        <v>907</v>
      </c>
      <c r="CG312" s="277" t="s">
        <v>778</v>
      </c>
      <c r="CH312" s="247" t="b">
        <f t="shared" si="35"/>
        <v>0</v>
      </c>
      <c r="CI312" s="30"/>
      <c r="CJ312" s="30"/>
      <c r="CK312" s="30"/>
      <c r="CP312" s="222" t="b">
        <f t="shared" si="36"/>
        <v>0</v>
      </c>
      <c r="CQ312" s="222" t="b">
        <f t="shared" si="37"/>
        <v>0</v>
      </c>
      <c r="CZ312" s="222" t="b">
        <f>CZ135</f>
        <v>0</v>
      </c>
      <c r="DC312" s="37"/>
      <c r="DD312" s="223"/>
      <c r="DE312" s="223"/>
      <c r="DF312" s="223"/>
      <c r="DG312" s="223"/>
      <c r="DH312" s="223"/>
      <c r="DJ312" s="254"/>
      <c r="DS312" s="231"/>
    </row>
    <row r="313" spans="6:123" ht="12.75" customHeight="1">
      <c r="F313" s="267"/>
      <c r="G313" s="265" t="s">
        <v>779</v>
      </c>
      <c r="H313" s="256"/>
      <c r="I313" s="256"/>
      <c r="J313" s="256"/>
      <c r="K313" s="256"/>
      <c r="L313" s="256"/>
      <c r="M313" s="256"/>
      <c r="N313" s="256"/>
      <c r="O313" s="256"/>
      <c r="P313" s="256"/>
      <c r="Q313" s="256"/>
      <c r="R313" s="256"/>
      <c r="S313" s="256"/>
      <c r="T313" s="256"/>
      <c r="U313" s="256"/>
      <c r="V313" s="256"/>
      <c r="W313" s="256"/>
      <c r="X313" s="256"/>
      <c r="Y313" s="256"/>
      <c r="Z313" s="256"/>
      <c r="AA313" s="256"/>
      <c r="AB313" s="256"/>
      <c r="AC313" s="256"/>
      <c r="AD313" s="256"/>
      <c r="AE313" s="256"/>
      <c r="AF313" s="256"/>
      <c r="AG313" s="256"/>
      <c r="AH313" s="256"/>
      <c r="AI313" s="256"/>
      <c r="AJ313" s="256"/>
      <c r="AK313" s="256"/>
      <c r="AL313" s="256"/>
      <c r="AM313" s="256"/>
      <c r="AN313" s="256"/>
      <c r="AO313" s="256"/>
      <c r="AP313" s="256"/>
      <c r="AQ313" s="256"/>
      <c r="AR313" s="256"/>
      <c r="AS313" s="256"/>
      <c r="AT313" s="256"/>
      <c r="AU313" s="256"/>
      <c r="AV313" s="253"/>
      <c r="AW313" s="253"/>
      <c r="AX313" s="253"/>
      <c r="AY313" s="253"/>
      <c r="AZ313" s="253"/>
      <c r="BA313" s="253"/>
      <c r="BB313" s="11"/>
      <c r="BC313" s="11"/>
      <c r="BD313" s="50"/>
      <c r="BE313" s="50"/>
      <c r="BF313" s="11"/>
      <c r="BG313" s="47"/>
      <c r="BM313" s="288"/>
      <c r="BN313" s="247"/>
      <c r="BO313" s="247"/>
      <c r="BP313" s="247"/>
      <c r="BQ313" s="247"/>
      <c r="BR313" s="247"/>
      <c r="BS313" s="247"/>
      <c r="BT313" s="247"/>
      <c r="BU313" s="247"/>
      <c r="BV313" s="247"/>
      <c r="BW313" s="247"/>
      <c r="BX313" s="247"/>
      <c r="BY313" s="247"/>
      <c r="BZ313" s="247"/>
      <c r="CA313" s="247"/>
      <c r="CB313" s="279"/>
      <c r="CF313" s="274" t="s">
        <v>858</v>
      </c>
      <c r="CG313" s="277" t="s">
        <v>411</v>
      </c>
      <c r="CH313" s="247" t="b">
        <f t="shared" si="35"/>
        <v>0</v>
      </c>
      <c r="CI313" s="30"/>
      <c r="CJ313" s="30"/>
      <c r="CK313" s="30"/>
      <c r="CP313" s="222" t="b">
        <f t="shared" si="36"/>
        <v>0</v>
      </c>
      <c r="CQ313" s="222" t="b">
        <f t="shared" si="37"/>
        <v>0</v>
      </c>
      <c r="CY313" s="222" t="b">
        <f>CY134</f>
        <v>0</v>
      </c>
      <c r="DC313" s="37"/>
      <c r="DD313" s="223"/>
      <c r="DE313" s="223"/>
      <c r="DF313" s="223"/>
      <c r="DG313" s="223"/>
      <c r="DH313" s="223"/>
      <c r="DJ313" s="254"/>
      <c r="DS313" s="231"/>
    </row>
    <row r="314" spans="6:123" ht="12.75" customHeight="1">
      <c r="F314" s="267"/>
      <c r="G314" s="60"/>
      <c r="H314" s="256"/>
      <c r="I314" s="256"/>
      <c r="J314" s="256"/>
      <c r="K314" s="256"/>
      <c r="L314" s="256"/>
      <c r="M314" s="256"/>
      <c r="N314" s="256"/>
      <c r="O314" s="256"/>
      <c r="P314" s="262"/>
      <c r="Q314" s="262" t="s">
        <v>780</v>
      </c>
      <c r="R314" s="262"/>
      <c r="S314" s="252"/>
      <c r="T314" s="252"/>
      <c r="U314" s="252"/>
      <c r="V314" s="252"/>
      <c r="W314" s="252"/>
      <c r="X314" s="252"/>
      <c r="Y314" s="252"/>
      <c r="Z314" s="252"/>
      <c r="AA314" s="252"/>
      <c r="AB314" s="252"/>
      <c r="AC314" s="262"/>
      <c r="AD314" s="262" t="s">
        <v>735</v>
      </c>
      <c r="AE314" s="262"/>
      <c r="AF314" s="252"/>
      <c r="AG314" s="252"/>
      <c r="AH314" s="252"/>
      <c r="AI314" s="252"/>
      <c r="AJ314" s="252"/>
      <c r="AK314" s="252"/>
      <c r="AL314" s="252"/>
      <c r="AM314" s="252"/>
      <c r="AN314" s="252"/>
      <c r="AO314" s="252"/>
      <c r="AP314" s="262"/>
      <c r="AQ314" s="262" t="s">
        <v>781</v>
      </c>
      <c r="AR314" s="262"/>
      <c r="AS314" s="252"/>
      <c r="AT314" s="252"/>
      <c r="AU314" s="252"/>
      <c r="AV314" s="252"/>
      <c r="AW314" s="252"/>
      <c r="AX314" s="252"/>
      <c r="AY314" s="252"/>
      <c r="AZ314" s="252"/>
      <c r="BA314" s="252"/>
      <c r="BB314" s="252"/>
      <c r="BC314" s="262"/>
      <c r="BD314" s="262" t="s">
        <v>782</v>
      </c>
      <c r="BE314" s="262"/>
      <c r="BF314" s="11"/>
      <c r="BG314" s="47"/>
      <c r="BM314" s="288"/>
      <c r="BN314" s="247"/>
      <c r="BO314" s="247"/>
      <c r="BP314" s="247"/>
      <c r="BQ314" s="247"/>
      <c r="BR314" s="247"/>
      <c r="BS314" s="247"/>
      <c r="BT314" s="247"/>
      <c r="BU314" s="247"/>
      <c r="BV314" s="247"/>
      <c r="BW314" s="247"/>
      <c r="BX314" s="247"/>
      <c r="BY314" s="247"/>
      <c r="BZ314" s="247"/>
      <c r="CA314" s="247"/>
      <c r="CB314" s="279"/>
      <c r="CF314" s="276" t="s">
        <v>908</v>
      </c>
      <c r="CG314" s="277" t="s">
        <v>416</v>
      </c>
      <c r="CH314" s="247" t="b">
        <f t="shared" si="35"/>
        <v>0</v>
      </c>
      <c r="CI314" s="30"/>
      <c r="CJ314" s="30"/>
      <c r="CK314" s="30"/>
      <c r="CP314" s="222" t="b">
        <f t="shared" si="36"/>
        <v>0</v>
      </c>
      <c r="CQ314" s="222" t="b">
        <f t="shared" si="37"/>
        <v>0</v>
      </c>
      <c r="CZ314" s="222" t="b">
        <f>CZ135</f>
        <v>0</v>
      </c>
      <c r="DC314" s="37"/>
      <c r="DD314" s="223"/>
      <c r="DE314" s="223"/>
      <c r="DF314" s="223"/>
      <c r="DG314" s="223"/>
      <c r="DH314" s="223"/>
      <c r="DJ314" s="254"/>
      <c r="DS314" s="231"/>
    </row>
    <row r="315" spans="6:123" ht="12.75" customHeight="1">
      <c r="F315" s="267"/>
      <c r="G315" s="49"/>
      <c r="H315" s="256" t="s">
        <v>39</v>
      </c>
      <c r="I315" s="256"/>
      <c r="J315" s="256"/>
      <c r="K315" s="256"/>
      <c r="L315" s="256"/>
      <c r="M315" s="256"/>
      <c r="N315" s="256"/>
      <c r="O315" s="256"/>
      <c r="P315" s="256"/>
      <c r="Q315" s="256"/>
      <c r="R315" s="256"/>
      <c r="S315" s="256"/>
      <c r="T315" s="256"/>
      <c r="U315" s="256" t="s">
        <v>41</v>
      </c>
      <c r="V315" s="256"/>
      <c r="W315" s="256"/>
      <c r="X315" s="256"/>
      <c r="Y315" s="256"/>
      <c r="Z315" s="256"/>
      <c r="AA315" s="256"/>
      <c r="AB315" s="256"/>
      <c r="AC315" s="256"/>
      <c r="AD315" s="256"/>
      <c r="AE315" s="256"/>
      <c r="AF315" s="256"/>
      <c r="AG315" s="256"/>
      <c r="AH315" s="256" t="s">
        <v>43</v>
      </c>
      <c r="AI315" s="256"/>
      <c r="AJ315" s="256"/>
      <c r="AK315" s="256"/>
      <c r="AL315" s="256"/>
      <c r="AM315" s="256"/>
      <c r="AN315" s="256"/>
      <c r="AO315" s="256"/>
      <c r="AP315" s="256"/>
      <c r="AQ315" s="256"/>
      <c r="AR315" s="256"/>
      <c r="AS315" s="256"/>
      <c r="AT315" s="256"/>
      <c r="AU315" s="256" t="s">
        <v>45</v>
      </c>
      <c r="AV315" s="256"/>
      <c r="AW315" s="256"/>
      <c r="AX315" s="256"/>
      <c r="AY315" s="256"/>
      <c r="AZ315" s="256"/>
      <c r="BA315" s="256"/>
      <c r="BB315" s="50"/>
      <c r="BC315" s="50"/>
      <c r="BD315" s="50"/>
      <c r="BE315" s="50"/>
      <c r="BF315" s="50"/>
      <c r="BG315" s="47"/>
      <c r="BM315" s="288"/>
      <c r="BN315" s="247"/>
      <c r="BO315" s="247"/>
      <c r="BP315" s="247"/>
      <c r="BQ315" s="247"/>
      <c r="BR315" s="247"/>
      <c r="BS315" s="247"/>
      <c r="BT315" s="247"/>
      <c r="BU315" s="247"/>
      <c r="BV315" s="247" t="str">
        <f>IF(BN315=TRUE,"MAP2K1_Cascade","")</f>
        <v/>
      </c>
      <c r="BW315" s="247"/>
      <c r="BX315" s="247" t="str">
        <f>IF(BP315=TRUE,"MAP2K2_Cascade","")</f>
        <v/>
      </c>
      <c r="BY315" s="247"/>
      <c r="BZ315" s="247" t="str">
        <f>IF(BR315=TRUE,"MAP2K3_Cascade","")</f>
        <v/>
      </c>
      <c r="CA315" s="247"/>
      <c r="CB315" s="279" t="str">
        <f>IF(BT315=TRUE,"MAP2K4_Cascade","")</f>
        <v/>
      </c>
      <c r="CF315" s="276" t="s">
        <v>811</v>
      </c>
      <c r="CG315" s="277" t="s">
        <v>417</v>
      </c>
      <c r="CH315" s="247" t="b">
        <f t="shared" si="35"/>
        <v>0</v>
      </c>
      <c r="CI315" s="30"/>
      <c r="CJ315" s="30"/>
      <c r="CK315" s="30"/>
      <c r="CP315" s="222" t="b">
        <f t="shared" si="36"/>
        <v>0</v>
      </c>
      <c r="CQ315" s="222" t="b">
        <f t="shared" si="37"/>
        <v>0</v>
      </c>
      <c r="CY315" s="222" t="b">
        <f>CY134</f>
        <v>0</v>
      </c>
      <c r="DC315" s="37"/>
      <c r="DD315" s="223"/>
      <c r="DE315" s="223"/>
      <c r="DF315" s="223"/>
      <c r="DG315" s="223"/>
      <c r="DH315" s="223"/>
      <c r="DJ315" s="254"/>
      <c r="DS315" s="231"/>
    </row>
    <row r="316" spans="6:123" ht="12.75" customHeight="1">
      <c r="F316" s="267"/>
      <c r="G316" s="60"/>
      <c r="H316" s="256"/>
      <c r="I316" s="256"/>
      <c r="J316" s="256"/>
      <c r="K316" s="256"/>
      <c r="L316" s="256"/>
      <c r="M316" s="256"/>
      <c r="N316" s="256"/>
      <c r="O316" s="256"/>
      <c r="P316" s="256"/>
      <c r="Q316" s="256"/>
      <c r="R316" s="256"/>
      <c r="S316" s="256"/>
      <c r="T316" s="256"/>
      <c r="U316" s="256"/>
      <c r="V316" s="256"/>
      <c r="W316" s="256"/>
      <c r="X316" s="256"/>
      <c r="Y316" s="256"/>
      <c r="Z316" s="256"/>
      <c r="AA316" s="256"/>
      <c r="AB316" s="256"/>
      <c r="AC316" s="256"/>
      <c r="AD316" s="256"/>
      <c r="AE316" s="256"/>
      <c r="AF316" s="256"/>
      <c r="AG316" s="256"/>
      <c r="AH316" s="256"/>
      <c r="AI316" s="256"/>
      <c r="AJ316" s="256"/>
      <c r="AK316" s="256"/>
      <c r="AL316" s="256"/>
      <c r="AM316" s="256"/>
      <c r="AN316" s="256"/>
      <c r="AO316" s="256"/>
      <c r="AP316" s="256"/>
      <c r="AQ316" s="256"/>
      <c r="AR316" s="256"/>
      <c r="AS316" s="256"/>
      <c r="AT316" s="256"/>
      <c r="AU316" s="256"/>
      <c r="AV316" s="256"/>
      <c r="AW316" s="256"/>
      <c r="AX316" s="256"/>
      <c r="AY316" s="256"/>
      <c r="AZ316" s="256"/>
      <c r="BA316" s="256"/>
      <c r="BB316" s="50"/>
      <c r="BC316" s="50"/>
      <c r="BD316" s="50"/>
      <c r="BE316" s="50"/>
      <c r="BF316" s="50"/>
      <c r="BG316" s="47"/>
      <c r="BM316" s="288"/>
      <c r="BN316" s="247"/>
      <c r="BO316" s="247"/>
      <c r="BP316" s="247"/>
      <c r="BQ316" s="247"/>
      <c r="BR316" s="247"/>
      <c r="BS316" s="247"/>
      <c r="BT316" s="247"/>
      <c r="BU316" s="247"/>
      <c r="BV316" s="247"/>
      <c r="BW316" s="247"/>
      <c r="BX316" s="247"/>
      <c r="BY316" s="247"/>
      <c r="BZ316" s="247"/>
      <c r="CA316" s="247"/>
      <c r="CB316" s="279"/>
      <c r="CF316" s="274" t="s">
        <v>909</v>
      </c>
      <c r="CG316" s="277" t="s">
        <v>422</v>
      </c>
      <c r="CH316" s="247" t="b">
        <f t="shared" si="35"/>
        <v>0</v>
      </c>
      <c r="CI316" s="30"/>
      <c r="CJ316" s="30"/>
      <c r="CK316" s="30"/>
      <c r="CP316" s="222" t="b">
        <f t="shared" si="36"/>
        <v>0</v>
      </c>
      <c r="CQ316" s="222" t="b">
        <f t="shared" si="37"/>
        <v>0</v>
      </c>
      <c r="CZ316" s="222" t="b">
        <f>CZ135</f>
        <v>0</v>
      </c>
      <c r="DC316" s="37"/>
      <c r="DD316" s="223"/>
      <c r="DE316" s="223"/>
      <c r="DF316" s="223"/>
      <c r="DG316" s="223"/>
      <c r="DH316" s="223"/>
      <c r="DJ316" s="254"/>
      <c r="DS316" s="231"/>
    </row>
    <row r="317" spans="6:123" ht="12.75" customHeight="1">
      <c r="F317" s="267"/>
      <c r="G317" s="60"/>
      <c r="H317" s="256" t="s">
        <v>47</v>
      </c>
      <c r="I317" s="256"/>
      <c r="J317" s="256"/>
      <c r="K317" s="256"/>
      <c r="L317" s="256"/>
      <c r="M317" s="256"/>
      <c r="N317" s="256"/>
      <c r="O317" s="256"/>
      <c r="P317" s="256"/>
      <c r="Q317" s="256"/>
      <c r="R317" s="256"/>
      <c r="S317" s="256"/>
      <c r="T317" s="256"/>
      <c r="U317" s="256" t="s">
        <v>49</v>
      </c>
      <c r="V317" s="256"/>
      <c r="W317" s="256"/>
      <c r="X317" s="256"/>
      <c r="Y317" s="256"/>
      <c r="Z317" s="256"/>
      <c r="AA317" s="256"/>
      <c r="AB317" s="256"/>
      <c r="AC317" s="256"/>
      <c r="AD317" s="256"/>
      <c r="AE317" s="256"/>
      <c r="AF317" s="256"/>
      <c r="AG317" s="256"/>
      <c r="AH317" s="256" t="s">
        <v>51</v>
      </c>
      <c r="AI317" s="256"/>
      <c r="AJ317" s="256"/>
      <c r="AK317" s="256"/>
      <c r="AL317" s="256"/>
      <c r="AM317" s="256"/>
      <c r="AN317" s="256"/>
      <c r="AO317" s="256"/>
      <c r="AP317" s="256"/>
      <c r="AQ317" s="256"/>
      <c r="AR317" s="256"/>
      <c r="AS317" s="256"/>
      <c r="AT317" s="256"/>
      <c r="AU317" s="256"/>
      <c r="AV317" s="256"/>
      <c r="AW317" s="256"/>
      <c r="AX317" s="256"/>
      <c r="AY317" s="256"/>
      <c r="AZ317" s="256"/>
      <c r="BA317" s="256"/>
      <c r="BB317" s="50"/>
      <c r="BC317" s="50"/>
      <c r="BD317" s="50"/>
      <c r="BE317" s="50"/>
      <c r="BF317" s="50"/>
      <c r="BG317" s="47"/>
      <c r="BM317" s="290"/>
      <c r="BN317" s="283"/>
      <c r="BO317" s="283"/>
      <c r="BP317" s="283"/>
      <c r="BQ317" s="283"/>
      <c r="BR317" s="283"/>
      <c r="BS317" s="283"/>
      <c r="BT317" s="283"/>
      <c r="BU317" s="283"/>
      <c r="BV317" s="283" t="str">
        <f>IF(BN317=TRUE,"MAP2K5_Cascade","")</f>
        <v/>
      </c>
      <c r="BW317" s="283"/>
      <c r="BX317" s="283" t="str">
        <f>IF(BP317=TRUE,"MAP2K6_Cascade","")</f>
        <v/>
      </c>
      <c r="BY317" s="283"/>
      <c r="BZ317" s="283" t="str">
        <f>IF(BR317=TRUE,"MAP2K7_Cascade","")</f>
        <v/>
      </c>
      <c r="CA317" s="283"/>
      <c r="CB317" s="284"/>
      <c r="CF317" s="274" t="s">
        <v>827</v>
      </c>
      <c r="CG317" s="277" t="s">
        <v>423</v>
      </c>
      <c r="CH317" s="247" t="b">
        <f t="shared" si="35"/>
        <v>0</v>
      </c>
      <c r="CI317" s="30"/>
      <c r="CJ317" s="30"/>
      <c r="CK317" s="30"/>
      <c r="CP317" s="222" t="b">
        <f t="shared" si="36"/>
        <v>0</v>
      </c>
      <c r="CQ317" s="222" t="b">
        <f t="shared" si="37"/>
        <v>0</v>
      </c>
      <c r="CY317" s="222" t="b">
        <f>CY134</f>
        <v>0</v>
      </c>
      <c r="DC317" s="37"/>
      <c r="DD317" s="223"/>
      <c r="DE317" s="223"/>
      <c r="DF317" s="223"/>
      <c r="DG317" s="223"/>
      <c r="DH317" s="223"/>
      <c r="DJ317" s="254"/>
      <c r="DS317" s="231"/>
    </row>
    <row r="318" spans="6:123" ht="12.75" customHeight="1">
      <c r="F318" s="267"/>
      <c r="G318" s="6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266"/>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47"/>
      <c r="CF318" s="274" t="s">
        <v>910</v>
      </c>
      <c r="CG318" s="277" t="s">
        <v>425</v>
      </c>
      <c r="CH318" s="247" t="b">
        <f t="shared" si="35"/>
        <v>0</v>
      </c>
      <c r="CI318" s="30"/>
      <c r="CJ318" s="30"/>
      <c r="CK318" s="30"/>
      <c r="CP318" s="222" t="b">
        <f t="shared" si="36"/>
        <v>0</v>
      </c>
      <c r="CQ318" s="222" t="b">
        <f t="shared" si="37"/>
        <v>0</v>
      </c>
      <c r="CZ318" s="222" t="b">
        <f>CZ135</f>
        <v>0</v>
      </c>
      <c r="DC318" s="37"/>
      <c r="DD318" s="223"/>
      <c r="DE318" s="223"/>
      <c r="DF318" s="223"/>
      <c r="DG318" s="223"/>
      <c r="DH318" s="223"/>
      <c r="DJ318" s="254"/>
      <c r="DS318" s="231"/>
    </row>
    <row r="319" spans="6:123">
      <c r="F319" s="267"/>
      <c r="G319" s="6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47"/>
      <c r="CF319" s="274" t="s">
        <v>426</v>
      </c>
      <c r="CG319" s="277" t="s">
        <v>426</v>
      </c>
      <c r="CH319" s="247" t="b">
        <f t="shared" si="35"/>
        <v>0</v>
      </c>
      <c r="CI319" s="30"/>
      <c r="CJ319" s="30"/>
      <c r="CK319" s="30"/>
      <c r="CP319" s="222" t="b">
        <f t="shared" si="36"/>
        <v>0</v>
      </c>
      <c r="CQ319" s="222" t="b">
        <f t="shared" si="37"/>
        <v>0</v>
      </c>
      <c r="CR319" s="222" t="b">
        <f>CR127</f>
        <v>0</v>
      </c>
      <c r="CY319" s="222" t="b">
        <f>CY134</f>
        <v>0</v>
      </c>
      <c r="DC319" s="37"/>
      <c r="DD319" s="223"/>
      <c r="DE319" s="223"/>
      <c r="DF319" s="223"/>
      <c r="DG319" s="223"/>
      <c r="DH319" s="223"/>
      <c r="DJ319" s="254"/>
      <c r="DS319" s="231"/>
    </row>
    <row r="320" spans="6:123">
      <c r="F320" s="267"/>
      <c r="G320" s="60"/>
      <c r="H320" s="266"/>
      <c r="I320" s="266"/>
      <c r="J320" s="266"/>
      <c r="K320" s="266"/>
      <c r="L320" s="266"/>
      <c r="M320" s="266"/>
      <c r="N320" s="266"/>
      <c r="O320" s="266"/>
      <c r="P320" s="266"/>
      <c r="Q320" s="266"/>
      <c r="R320" s="266"/>
      <c r="S320" s="266"/>
      <c r="T320" s="266"/>
      <c r="U320" s="266"/>
      <c r="V320" s="266"/>
      <c r="W320" s="266"/>
      <c r="X320" s="266"/>
      <c r="Y320" s="266"/>
      <c r="Z320" s="266"/>
      <c r="AA320" s="266"/>
      <c r="AB320" s="266"/>
      <c r="AC320" s="266"/>
      <c r="AD320" s="266"/>
      <c r="AE320" s="266"/>
      <c r="AF320" s="266"/>
      <c r="AG320" s="266"/>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47"/>
      <c r="CF320" s="274" t="s">
        <v>427</v>
      </c>
      <c r="CG320" s="277" t="s">
        <v>427</v>
      </c>
      <c r="CH320" s="247" t="b">
        <f t="shared" si="35"/>
        <v>0</v>
      </c>
      <c r="CI320" s="30"/>
      <c r="CJ320" s="30"/>
      <c r="CK320" s="30"/>
      <c r="CP320" s="222" t="b">
        <f t="shared" si="36"/>
        <v>0</v>
      </c>
      <c r="CQ320" s="222" t="b">
        <f t="shared" si="37"/>
        <v>0</v>
      </c>
      <c r="CZ320" s="222" t="b">
        <f>CZ135</f>
        <v>0</v>
      </c>
      <c r="DC320" s="37"/>
      <c r="DD320" s="223"/>
      <c r="DE320" s="223"/>
      <c r="DF320" s="223"/>
      <c r="DG320" s="223"/>
      <c r="DH320" s="223"/>
      <c r="DJ320" s="254"/>
      <c r="DS320" s="231"/>
    </row>
    <row r="321" spans="6:123">
      <c r="F321" s="267"/>
      <c r="G321" s="68"/>
      <c r="H321" s="86" t="s">
        <v>613</v>
      </c>
      <c r="I321" s="87"/>
      <c r="J321" s="87"/>
      <c r="K321" s="87"/>
      <c r="L321" s="266"/>
      <c r="M321" s="266"/>
      <c r="N321" s="266"/>
      <c r="O321" s="266"/>
      <c r="P321" s="266"/>
      <c r="Q321" s="266"/>
      <c r="R321" s="266"/>
      <c r="S321" s="266"/>
      <c r="T321" s="266"/>
      <c r="U321" s="266"/>
      <c r="V321" s="266"/>
      <c r="W321" s="266"/>
      <c r="X321" s="266"/>
      <c r="Y321" s="266"/>
      <c r="Z321" s="266"/>
      <c r="AA321" s="266"/>
      <c r="AB321" s="266"/>
      <c r="AC321" s="266"/>
      <c r="AD321" s="266"/>
      <c r="AE321" s="266"/>
      <c r="AF321" s="266"/>
      <c r="AG321" s="266"/>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47"/>
      <c r="CF321" s="274" t="s">
        <v>428</v>
      </c>
      <c r="CG321" s="277" t="s">
        <v>428</v>
      </c>
      <c r="CH321" s="247" t="b">
        <f t="shared" si="35"/>
        <v>0</v>
      </c>
      <c r="CI321" s="30"/>
      <c r="CJ321" s="30"/>
      <c r="CK321" s="30"/>
      <c r="CP321" s="222" t="b">
        <f t="shared" si="36"/>
        <v>0</v>
      </c>
      <c r="CQ321" s="222" t="b">
        <f t="shared" si="37"/>
        <v>0</v>
      </c>
      <c r="CY321" s="222" t="b">
        <f>CY134</f>
        <v>0</v>
      </c>
      <c r="DC321" s="37"/>
      <c r="DD321" s="223"/>
      <c r="DE321" s="223"/>
      <c r="DF321" s="223"/>
      <c r="DG321" s="223"/>
      <c r="DH321" s="223"/>
      <c r="DJ321" s="254"/>
      <c r="DS321" s="231"/>
    </row>
    <row r="322" spans="6:123">
      <c r="F322" s="267"/>
      <c r="G322" s="68"/>
      <c r="H322" s="50"/>
      <c r="I322" s="87"/>
      <c r="J322" s="60" t="s">
        <v>614</v>
      </c>
      <c r="K322" s="87"/>
      <c r="L322" s="266"/>
      <c r="M322" s="266"/>
      <c r="N322" s="266"/>
      <c r="O322" s="266"/>
      <c r="P322" s="266"/>
      <c r="Q322" s="266"/>
      <c r="R322" s="266"/>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47"/>
      <c r="CF322" s="274" t="s">
        <v>429</v>
      </c>
      <c r="CG322" s="277" t="s">
        <v>429</v>
      </c>
      <c r="CH322" s="247" t="b">
        <f t="shared" si="35"/>
        <v>0</v>
      </c>
      <c r="CI322" s="30"/>
      <c r="CJ322" s="30"/>
      <c r="CK322" s="30"/>
      <c r="CP322" s="222" t="b">
        <f t="shared" si="36"/>
        <v>0</v>
      </c>
      <c r="CQ322" s="222" t="b">
        <f t="shared" si="37"/>
        <v>0</v>
      </c>
      <c r="CZ322" s="222" t="b">
        <f>CZ135</f>
        <v>0</v>
      </c>
      <c r="DC322" s="37"/>
      <c r="DD322" s="223"/>
      <c r="DE322" s="223"/>
      <c r="DF322" s="223"/>
      <c r="DG322" s="223"/>
      <c r="DH322" s="223"/>
      <c r="DJ322" s="254"/>
      <c r="DS322" s="231"/>
    </row>
    <row r="323" spans="6:123">
      <c r="F323" s="267"/>
      <c r="G323" s="68"/>
      <c r="H323" s="50"/>
      <c r="I323" s="87"/>
      <c r="J323" s="87"/>
      <c r="K323" s="87"/>
      <c r="L323" s="266"/>
      <c r="M323" s="266"/>
      <c r="N323" s="266"/>
      <c r="O323" s="266"/>
      <c r="P323" s="266"/>
      <c r="Q323" s="266"/>
      <c r="R323" s="266"/>
      <c r="S323" s="266"/>
      <c r="T323" s="266"/>
      <c r="U323" s="50"/>
      <c r="V323" s="266"/>
      <c r="W323" s="266"/>
      <c r="X323" s="266"/>
      <c r="Y323" s="266"/>
      <c r="Z323" s="266"/>
      <c r="AA323" s="266"/>
      <c r="AB323" s="266"/>
      <c r="AC323" s="266"/>
      <c r="AD323" s="266"/>
      <c r="AE323" s="266"/>
      <c r="AF323" s="266"/>
      <c r="AG323" s="266"/>
      <c r="AH323" s="50"/>
      <c r="AI323" s="266"/>
      <c r="AJ323" s="266"/>
      <c r="AK323" s="266"/>
      <c r="AL323" s="266"/>
      <c r="AM323" s="266"/>
      <c r="AN323" s="266"/>
      <c r="AO323" s="266"/>
      <c r="AP323" s="266"/>
      <c r="AQ323" s="266"/>
      <c r="AR323" s="266"/>
      <c r="AS323" s="266"/>
      <c r="AT323" s="266"/>
      <c r="AU323" s="50"/>
      <c r="AV323" s="266"/>
      <c r="AW323" s="266"/>
      <c r="AX323" s="266"/>
      <c r="AY323" s="266"/>
      <c r="AZ323" s="266"/>
      <c r="BA323" s="266"/>
      <c r="BB323" s="266"/>
      <c r="BC323" s="266"/>
      <c r="BD323" s="266"/>
      <c r="BE323" s="266"/>
      <c r="BF323" s="266"/>
      <c r="BG323" s="47"/>
      <c r="CF323" s="274" t="s">
        <v>156</v>
      </c>
      <c r="CG323" s="277" t="s">
        <v>156</v>
      </c>
      <c r="CH323" s="247" t="b">
        <f t="shared" si="35"/>
        <v>0</v>
      </c>
      <c r="CI323" s="30"/>
      <c r="CJ323" s="30"/>
      <c r="CK323" s="30"/>
      <c r="CP323" s="222" t="b">
        <f t="shared" si="36"/>
        <v>0</v>
      </c>
      <c r="CQ323" s="222" t="b">
        <f t="shared" si="37"/>
        <v>0</v>
      </c>
      <c r="CY323" s="222" t="b">
        <f>CY134</f>
        <v>0</v>
      </c>
      <c r="DC323" s="37"/>
      <c r="DD323" s="223"/>
      <c r="DE323" s="223"/>
      <c r="DF323" s="223"/>
      <c r="DG323" s="223"/>
      <c r="DH323" s="223"/>
      <c r="DJ323" s="254"/>
      <c r="DS323" s="231"/>
    </row>
    <row r="324" spans="6:123">
      <c r="F324" s="267"/>
      <c r="G324" s="60"/>
      <c r="H324" s="50"/>
      <c r="I324" s="87"/>
      <c r="J324" s="60" t="s">
        <v>615</v>
      </c>
      <c r="K324" s="87"/>
      <c r="L324" s="266"/>
      <c r="M324" s="266"/>
      <c r="N324" s="266"/>
      <c r="O324" s="266"/>
      <c r="P324" s="266"/>
      <c r="Q324" s="266"/>
      <c r="R324" s="266"/>
      <c r="S324" s="266"/>
      <c r="T324" s="266"/>
      <c r="U324" s="50"/>
      <c r="V324" s="266"/>
      <c r="W324" s="266"/>
      <c r="X324" s="266"/>
      <c r="Y324" s="266"/>
      <c r="Z324" s="266"/>
      <c r="AA324" s="266"/>
      <c r="AB324" s="266"/>
      <c r="AC324" s="266"/>
      <c r="AD324" s="266"/>
      <c r="AE324" s="266"/>
      <c r="AF324" s="266"/>
      <c r="AG324" s="266"/>
      <c r="AH324" s="50"/>
      <c r="AI324" s="266"/>
      <c r="AJ324" s="266"/>
      <c r="AK324" s="266"/>
      <c r="AL324" s="266"/>
      <c r="AM324" s="266"/>
      <c r="AN324" s="266"/>
      <c r="AO324" s="266"/>
      <c r="AP324" s="266"/>
      <c r="AQ324" s="266"/>
      <c r="AR324" s="266"/>
      <c r="AS324" s="266"/>
      <c r="AT324" s="266"/>
      <c r="AU324" s="50"/>
      <c r="AV324" s="266"/>
      <c r="AW324" s="266"/>
      <c r="AX324" s="266"/>
      <c r="AY324" s="266"/>
      <c r="AZ324" s="266"/>
      <c r="BA324" s="266"/>
      <c r="BB324" s="266"/>
      <c r="BC324" s="266"/>
      <c r="BD324" s="266"/>
      <c r="BE324" s="266"/>
      <c r="BF324" s="266"/>
      <c r="BG324" s="47"/>
      <c r="CF324" s="274" t="s">
        <v>432</v>
      </c>
      <c r="CG324" s="277" t="s">
        <v>432</v>
      </c>
      <c r="CH324" s="247" t="b">
        <f t="shared" si="35"/>
        <v>0</v>
      </c>
      <c r="CI324" s="30"/>
      <c r="CJ324" s="30"/>
      <c r="CK324" s="30"/>
      <c r="CP324" s="222" t="b">
        <f t="shared" si="36"/>
        <v>0</v>
      </c>
      <c r="CQ324" s="222" t="b">
        <f t="shared" si="37"/>
        <v>0</v>
      </c>
      <c r="CZ324" s="222" t="b">
        <f>CZ135</f>
        <v>0</v>
      </c>
      <c r="DC324" s="37"/>
      <c r="DD324" s="223"/>
      <c r="DE324" s="223"/>
      <c r="DF324" s="223"/>
      <c r="DG324" s="223"/>
      <c r="DH324" s="223"/>
      <c r="DJ324" s="254"/>
      <c r="DS324" s="231"/>
    </row>
    <row r="325" spans="6:123">
      <c r="F325" s="267"/>
      <c r="G325" s="60"/>
      <c r="H325" s="50"/>
      <c r="I325" s="266"/>
      <c r="J325" s="266"/>
      <c r="K325" s="266"/>
      <c r="L325" s="266"/>
      <c r="M325" s="266"/>
      <c r="N325" s="266"/>
      <c r="O325" s="266"/>
      <c r="P325" s="266"/>
      <c r="Q325" s="266"/>
      <c r="R325" s="266"/>
      <c r="S325" s="266"/>
      <c r="T325" s="266"/>
      <c r="U325" s="50"/>
      <c r="V325" s="266"/>
      <c r="W325" s="266"/>
      <c r="X325" s="266"/>
      <c r="Y325" s="266"/>
      <c r="Z325" s="266"/>
      <c r="AA325" s="266"/>
      <c r="AB325" s="266"/>
      <c r="AC325" s="266"/>
      <c r="AD325" s="266"/>
      <c r="AE325" s="266"/>
      <c r="AF325" s="266"/>
      <c r="AG325" s="266"/>
      <c r="AH325" s="50"/>
      <c r="AI325" s="266"/>
      <c r="AJ325" s="266"/>
      <c r="AK325" s="266"/>
      <c r="AL325" s="266"/>
      <c r="AM325" s="266"/>
      <c r="AN325" s="266"/>
      <c r="AO325" s="266"/>
      <c r="AP325" s="266"/>
      <c r="AQ325" s="266"/>
      <c r="AR325" s="266"/>
      <c r="AS325" s="266"/>
      <c r="AT325" s="266"/>
      <c r="AU325" s="50"/>
      <c r="AV325" s="266"/>
      <c r="AW325" s="266"/>
      <c r="AX325" s="266"/>
      <c r="AY325" s="266"/>
      <c r="AZ325" s="266"/>
      <c r="BA325" s="266"/>
      <c r="BB325" s="266"/>
      <c r="BC325" s="266"/>
      <c r="BD325" s="266"/>
      <c r="BE325" s="266"/>
      <c r="BF325" s="266"/>
      <c r="BG325" s="47"/>
      <c r="CF325" s="274" t="s">
        <v>158</v>
      </c>
      <c r="CG325" s="277" t="s">
        <v>158</v>
      </c>
      <c r="CH325" s="247" t="b">
        <f t="shared" si="35"/>
        <v>0</v>
      </c>
      <c r="CI325" s="30"/>
      <c r="CJ325" s="30"/>
      <c r="CK325" s="30"/>
      <c r="CP325" s="222" t="b">
        <f t="shared" si="36"/>
        <v>0</v>
      </c>
      <c r="CQ325" s="222" t="b">
        <f t="shared" si="37"/>
        <v>0</v>
      </c>
      <c r="CY325" s="222" t="b">
        <f>CY134</f>
        <v>0</v>
      </c>
      <c r="DC325" s="37"/>
      <c r="DD325" s="223"/>
      <c r="DE325" s="223"/>
      <c r="DF325" s="223"/>
      <c r="DG325" s="223"/>
      <c r="DH325" s="223"/>
      <c r="DJ325" s="254"/>
      <c r="DS325" s="231"/>
    </row>
    <row r="326" spans="6:123">
      <c r="F326" s="267"/>
      <c r="G326" s="60"/>
      <c r="H326" s="50"/>
      <c r="I326" s="266"/>
      <c r="J326" s="266"/>
      <c r="K326" s="266"/>
      <c r="L326" s="266"/>
      <c r="M326" s="266"/>
      <c r="N326" s="266"/>
      <c r="O326" s="266"/>
      <c r="P326" s="266"/>
      <c r="Q326" s="266"/>
      <c r="R326" s="266"/>
      <c r="S326" s="266"/>
      <c r="T326" s="266"/>
      <c r="U326" s="50"/>
      <c r="V326" s="266"/>
      <c r="W326" s="266"/>
      <c r="X326" s="266"/>
      <c r="Y326" s="266"/>
      <c r="Z326" s="266"/>
      <c r="AA326" s="266"/>
      <c r="AB326" s="266"/>
      <c r="AC326" s="266"/>
      <c r="AD326" s="266"/>
      <c r="AE326" s="266"/>
      <c r="AF326" s="266"/>
      <c r="AG326" s="266"/>
      <c r="AH326" s="50"/>
      <c r="AI326" s="266"/>
      <c r="AJ326" s="266"/>
      <c r="AK326" s="266"/>
      <c r="AL326" s="266"/>
      <c r="AM326" s="266"/>
      <c r="AN326" s="266"/>
      <c r="AO326" s="266"/>
      <c r="AP326" s="266"/>
      <c r="AQ326" s="266"/>
      <c r="AR326" s="266"/>
      <c r="AS326" s="266"/>
      <c r="AT326" s="266"/>
      <c r="AU326" s="50"/>
      <c r="AV326" s="266"/>
      <c r="AW326" s="266"/>
      <c r="AX326" s="266"/>
      <c r="AY326" s="266"/>
      <c r="AZ326" s="266"/>
      <c r="BA326" s="266"/>
      <c r="BB326" s="266"/>
      <c r="BC326" s="266"/>
      <c r="BD326" s="266"/>
      <c r="BE326" s="266"/>
      <c r="BF326" s="266"/>
      <c r="BG326" s="47"/>
      <c r="CF326" s="274" t="s">
        <v>433</v>
      </c>
      <c r="CG326" s="277" t="s">
        <v>433</v>
      </c>
      <c r="CH326" s="247" t="b">
        <f t="shared" si="35"/>
        <v>0</v>
      </c>
      <c r="CI326" s="30"/>
      <c r="CJ326" s="30"/>
      <c r="CK326" s="30"/>
      <c r="CP326" s="222" t="b">
        <f t="shared" si="36"/>
        <v>0</v>
      </c>
      <c r="CQ326" s="222" t="b">
        <f t="shared" si="37"/>
        <v>0</v>
      </c>
      <c r="CZ326" s="222" t="b">
        <f>CZ135</f>
        <v>0</v>
      </c>
      <c r="DC326" s="37"/>
      <c r="DD326" s="223"/>
      <c r="DE326" s="223"/>
      <c r="DF326" s="223"/>
      <c r="DG326" s="223"/>
      <c r="DH326" s="223"/>
      <c r="DJ326" s="254"/>
      <c r="DS326" s="231"/>
    </row>
    <row r="327" spans="6:123">
      <c r="F327" s="267"/>
      <c r="G327" s="60"/>
      <c r="H327" s="50"/>
      <c r="I327" s="266"/>
      <c r="J327" s="266"/>
      <c r="K327" s="266"/>
      <c r="L327" s="266"/>
      <c r="M327" s="266"/>
      <c r="N327" s="266"/>
      <c r="O327" s="266"/>
      <c r="P327" s="266"/>
      <c r="Q327" s="266"/>
      <c r="R327" s="266"/>
      <c r="S327" s="266"/>
      <c r="T327" s="266"/>
      <c r="U327" s="50"/>
      <c r="V327" s="266"/>
      <c r="W327" s="266"/>
      <c r="X327" s="266"/>
      <c r="Y327" s="266"/>
      <c r="Z327" s="266"/>
      <c r="AA327" s="266"/>
      <c r="AB327" s="266"/>
      <c r="AC327" s="266"/>
      <c r="AD327" s="266"/>
      <c r="AE327" s="266"/>
      <c r="AF327" s="266"/>
      <c r="AG327" s="266"/>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47"/>
      <c r="CF327" s="274" t="s">
        <v>159</v>
      </c>
      <c r="CG327" s="277" t="s">
        <v>159</v>
      </c>
      <c r="CH327" s="247" t="b">
        <f t="shared" si="35"/>
        <v>0</v>
      </c>
      <c r="CI327" s="30"/>
      <c r="CJ327" s="30"/>
      <c r="CK327" s="30"/>
      <c r="CP327" s="222" t="b">
        <f t="shared" si="36"/>
        <v>0</v>
      </c>
      <c r="CQ327" s="222" t="b">
        <f t="shared" si="37"/>
        <v>0</v>
      </c>
      <c r="CY327" s="222" t="b">
        <f>CY134</f>
        <v>0</v>
      </c>
      <c r="DC327" s="37"/>
      <c r="DD327" s="223"/>
      <c r="DE327" s="223"/>
      <c r="DF327" s="223"/>
      <c r="DG327" s="223"/>
      <c r="DH327" s="223"/>
      <c r="DJ327" s="254"/>
      <c r="DS327" s="231"/>
    </row>
    <row r="328" spans="6:123">
      <c r="F328" s="268"/>
      <c r="G328" s="269"/>
      <c r="H328" s="270"/>
      <c r="I328" s="270"/>
      <c r="J328" s="270"/>
      <c r="K328" s="270"/>
      <c r="L328" s="270"/>
      <c r="M328" s="270"/>
      <c r="N328" s="270"/>
      <c r="O328" s="270"/>
      <c r="P328" s="270"/>
      <c r="Q328" s="270"/>
      <c r="R328" s="270"/>
      <c r="S328" s="270"/>
      <c r="T328" s="270"/>
      <c r="U328" s="270"/>
      <c r="V328" s="270"/>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c r="AZ328" s="270"/>
      <c r="BA328" s="270"/>
      <c r="BB328" s="270"/>
      <c r="BC328" s="270"/>
      <c r="BD328" s="270"/>
      <c r="BE328" s="270"/>
      <c r="BF328" s="270"/>
      <c r="BG328" s="51"/>
      <c r="CF328" s="274" t="s">
        <v>434</v>
      </c>
      <c r="CG328" s="277" t="s">
        <v>434</v>
      </c>
      <c r="CH328" s="247" t="b">
        <f t="shared" si="35"/>
        <v>0</v>
      </c>
      <c r="CI328" s="30"/>
      <c r="CJ328" s="30"/>
      <c r="CK328" s="30"/>
      <c r="CP328" s="222" t="b">
        <f t="shared" si="36"/>
        <v>0</v>
      </c>
      <c r="CQ328" s="222" t="b">
        <f t="shared" si="37"/>
        <v>0</v>
      </c>
      <c r="CZ328" s="222" t="b">
        <f>CZ135</f>
        <v>0</v>
      </c>
      <c r="DC328" s="37"/>
      <c r="DD328" s="223"/>
      <c r="DE328" s="223"/>
      <c r="DF328" s="223"/>
      <c r="DG328" s="223"/>
      <c r="DH328" s="223"/>
      <c r="DJ328" s="254"/>
      <c r="DS328" s="231"/>
    </row>
    <row r="329" spans="6:123">
      <c r="F329" s="220"/>
      <c r="G329" s="220"/>
      <c r="H329" s="220"/>
      <c r="I329" s="220"/>
      <c r="J329" s="220"/>
      <c r="K329" s="220"/>
      <c r="L329" s="220"/>
      <c r="M329" s="220"/>
      <c r="N329" s="220"/>
      <c r="O329" s="220"/>
      <c r="P329" s="220"/>
      <c r="Q329" s="220"/>
      <c r="R329" s="220"/>
      <c r="S329" s="220"/>
      <c r="T329" s="220"/>
      <c r="U329" s="220"/>
      <c r="V329" s="220"/>
      <c r="W329" s="220"/>
      <c r="X329" s="220"/>
      <c r="Y329" s="220"/>
      <c r="Z329" s="220"/>
      <c r="AA329" s="220"/>
      <c r="AB329" s="220"/>
      <c r="AC329" s="220"/>
      <c r="AD329" s="220"/>
      <c r="AE329" s="220"/>
      <c r="AF329" s="220"/>
      <c r="AG329" s="220"/>
      <c r="AH329" s="220"/>
      <c r="AI329" s="220"/>
      <c r="AJ329" s="220"/>
      <c r="AK329" s="220"/>
      <c r="AL329" s="220"/>
      <c r="AM329" s="220"/>
      <c r="AN329" s="220"/>
      <c r="AO329" s="220"/>
      <c r="AP329" s="220"/>
      <c r="AQ329" s="220"/>
      <c r="AR329" s="220"/>
      <c r="AS329" s="220"/>
      <c r="AT329" s="220"/>
      <c r="AU329" s="220"/>
      <c r="AV329" s="220"/>
      <c r="AW329" s="220"/>
      <c r="AX329" s="220"/>
      <c r="AY329" s="220"/>
      <c r="AZ329" s="220"/>
      <c r="BA329" s="220"/>
      <c r="BB329" s="220"/>
      <c r="BC329" s="220"/>
      <c r="BD329" s="220"/>
      <c r="BE329" s="220"/>
      <c r="BF329" s="220"/>
      <c r="BG329" s="35"/>
      <c r="CF329" s="274" t="s">
        <v>160</v>
      </c>
      <c r="CG329" s="277" t="s">
        <v>160</v>
      </c>
      <c r="CH329" s="247" t="b">
        <f t="shared" si="35"/>
        <v>0</v>
      </c>
      <c r="CI329" s="30"/>
      <c r="CJ329" s="30"/>
      <c r="CK329" s="30"/>
      <c r="CP329" s="222" t="b">
        <f t="shared" si="36"/>
        <v>0</v>
      </c>
      <c r="CQ329" s="222" t="b">
        <f t="shared" si="37"/>
        <v>0</v>
      </c>
      <c r="CR329" s="222" t="b">
        <f>CR127</f>
        <v>0</v>
      </c>
      <c r="CY329" s="222" t="b">
        <f>CY134</f>
        <v>0</v>
      </c>
      <c r="DC329" s="37"/>
      <c r="DD329" s="223"/>
      <c r="DE329" s="223"/>
      <c r="DF329" s="223"/>
      <c r="DG329" s="223"/>
      <c r="DH329" s="223"/>
      <c r="DJ329" s="254"/>
      <c r="DS329" s="231"/>
    </row>
    <row r="330" spans="6:123">
      <c r="F330" s="220"/>
      <c r="G330" s="220"/>
      <c r="H330" s="220"/>
      <c r="I330" s="220"/>
      <c r="J330" s="220"/>
      <c r="K330" s="220"/>
      <c r="L330" s="220"/>
      <c r="M330" s="220"/>
      <c r="N330" s="220"/>
      <c r="O330" s="220"/>
      <c r="P330" s="220"/>
      <c r="Q330" s="220"/>
      <c r="R330" s="220"/>
      <c r="S330" s="220"/>
      <c r="T330" s="220"/>
      <c r="U330" s="220"/>
      <c r="V330" s="220"/>
      <c r="W330" s="220"/>
      <c r="X330" s="220"/>
      <c r="Y330" s="220"/>
      <c r="Z330" s="220"/>
      <c r="AA330" s="220"/>
      <c r="AB330" s="220"/>
      <c r="AC330" s="220"/>
      <c r="AD330" s="220"/>
      <c r="AE330" s="220"/>
      <c r="AF330" s="220"/>
      <c r="AG330" s="220"/>
      <c r="AH330" s="220"/>
      <c r="AI330" s="220"/>
      <c r="AJ330" s="220"/>
      <c r="AK330" s="220"/>
      <c r="AL330" s="220"/>
      <c r="AM330" s="220"/>
      <c r="AN330" s="220"/>
      <c r="AO330" s="220"/>
      <c r="AP330" s="220"/>
      <c r="AQ330" s="220"/>
      <c r="AR330" s="220"/>
      <c r="AS330" s="220"/>
      <c r="AT330" s="220"/>
      <c r="AU330" s="220"/>
      <c r="AV330" s="220"/>
      <c r="AW330" s="220"/>
      <c r="AX330" s="220"/>
      <c r="AY330" s="220"/>
      <c r="AZ330" s="220"/>
      <c r="BA330" s="220"/>
      <c r="BB330" s="220"/>
      <c r="BC330" s="220"/>
      <c r="BD330" s="220"/>
      <c r="BE330" s="220"/>
      <c r="BF330" s="220"/>
      <c r="BG330" s="35"/>
      <c r="CF330" s="274" t="s">
        <v>435</v>
      </c>
      <c r="CG330" s="277" t="s">
        <v>435</v>
      </c>
      <c r="CH330" s="247" t="b">
        <f t="shared" si="35"/>
        <v>0</v>
      </c>
      <c r="CI330" s="30"/>
      <c r="CJ330" s="59"/>
      <c r="CK330" s="30"/>
      <c r="CP330" s="222" t="b">
        <f t="shared" si="36"/>
        <v>0</v>
      </c>
      <c r="CQ330" s="222" t="b">
        <f t="shared" si="37"/>
        <v>0</v>
      </c>
      <c r="CZ330" s="222" t="b">
        <f>CZ135</f>
        <v>0</v>
      </c>
      <c r="DC330" s="37"/>
      <c r="DD330" s="223"/>
      <c r="DE330" s="223"/>
      <c r="DF330" s="223"/>
      <c r="DG330" s="223"/>
      <c r="DH330" s="223"/>
      <c r="DJ330" s="254"/>
      <c r="DS330" s="231"/>
    </row>
    <row r="331" spans="6:123">
      <c r="F331" s="220"/>
      <c r="G331" s="220"/>
      <c r="H331" s="220"/>
      <c r="I331" s="220"/>
      <c r="J331" s="220"/>
      <c r="K331" s="220"/>
      <c r="L331" s="220"/>
      <c r="M331" s="220"/>
      <c r="N331" s="220"/>
      <c r="O331" s="220"/>
      <c r="P331" s="220"/>
      <c r="Q331" s="220"/>
      <c r="R331" s="220"/>
      <c r="S331" s="220"/>
      <c r="T331" s="220"/>
      <c r="U331" s="220"/>
      <c r="V331" s="220"/>
      <c r="W331" s="220"/>
      <c r="X331" s="220"/>
      <c r="Y331" s="220"/>
      <c r="Z331" s="220"/>
      <c r="AA331" s="220"/>
      <c r="AB331" s="220"/>
      <c r="AC331" s="220"/>
      <c r="AD331" s="220"/>
      <c r="AE331" s="220"/>
      <c r="AF331" s="220"/>
      <c r="AG331" s="220"/>
      <c r="AH331" s="220"/>
      <c r="AI331" s="220"/>
      <c r="AJ331" s="220"/>
      <c r="AK331" s="220"/>
      <c r="AL331" s="220"/>
      <c r="AM331" s="220"/>
      <c r="AN331" s="220"/>
      <c r="AO331" s="220"/>
      <c r="AP331" s="220"/>
      <c r="AQ331" s="220"/>
      <c r="AR331" s="220"/>
      <c r="AS331" s="220"/>
      <c r="AT331" s="220"/>
      <c r="AU331" s="220"/>
      <c r="AV331" s="220"/>
      <c r="AW331" s="220"/>
      <c r="AX331" s="220"/>
      <c r="AY331" s="220"/>
      <c r="AZ331" s="220"/>
      <c r="BA331" s="220"/>
      <c r="BB331" s="220"/>
      <c r="BC331" s="220"/>
      <c r="BD331" s="220"/>
      <c r="BE331" s="220"/>
      <c r="BF331" s="220"/>
      <c r="BG331" s="35"/>
      <c r="CF331" s="274" t="s">
        <v>812</v>
      </c>
      <c r="CG331" s="277" t="s">
        <v>783</v>
      </c>
      <c r="CH331" s="247" t="b">
        <f t="shared" si="35"/>
        <v>0</v>
      </c>
      <c r="CI331" s="30"/>
      <c r="CJ331" s="30"/>
      <c r="CK331" s="30"/>
      <c r="CP331" s="222" t="b">
        <f t="shared" si="36"/>
        <v>0</v>
      </c>
      <c r="CQ331" s="222" t="b">
        <f t="shared" si="37"/>
        <v>0</v>
      </c>
      <c r="CY331" s="222" t="b">
        <f>CY134</f>
        <v>0</v>
      </c>
      <c r="DC331" s="37"/>
      <c r="DD331" s="223"/>
      <c r="DE331" s="223"/>
      <c r="DF331" s="223"/>
      <c r="DG331" s="223"/>
      <c r="DH331" s="223"/>
      <c r="DJ331" s="254"/>
      <c r="DS331" s="231"/>
    </row>
    <row r="332" spans="6:123">
      <c r="F332" s="220"/>
      <c r="G332" s="220"/>
      <c r="H332" s="220"/>
      <c r="I332" s="220"/>
      <c r="J332" s="220"/>
      <c r="K332" s="220"/>
      <c r="L332" s="220"/>
      <c r="M332" s="220"/>
      <c r="N332" s="220"/>
      <c r="O332" s="220"/>
      <c r="P332" s="220"/>
      <c r="Q332" s="220"/>
      <c r="R332" s="220"/>
      <c r="S332" s="220"/>
      <c r="T332" s="220"/>
      <c r="U332" s="220"/>
      <c r="V332" s="220"/>
      <c r="W332" s="220"/>
      <c r="X332" s="220"/>
      <c r="Y332" s="220"/>
      <c r="Z332" s="220"/>
      <c r="AA332" s="220"/>
      <c r="AB332" s="220"/>
      <c r="AC332" s="220"/>
      <c r="AD332" s="220"/>
      <c r="AE332" s="220"/>
      <c r="AF332" s="220"/>
      <c r="AG332" s="220"/>
      <c r="AH332" s="220"/>
      <c r="AI332" s="220"/>
      <c r="AJ332" s="220"/>
      <c r="AK332" s="220"/>
      <c r="AL332" s="220"/>
      <c r="AM332" s="220"/>
      <c r="AN332" s="220"/>
      <c r="AO332" s="220"/>
      <c r="AP332" s="220"/>
      <c r="AQ332" s="220"/>
      <c r="AR332" s="220"/>
      <c r="AS332" s="220"/>
      <c r="AT332" s="220"/>
      <c r="AU332" s="220"/>
      <c r="AV332" s="220"/>
      <c r="AW332" s="220"/>
      <c r="AX332" s="220"/>
      <c r="AY332" s="220"/>
      <c r="AZ332" s="220"/>
      <c r="BA332" s="220"/>
      <c r="BB332" s="220"/>
      <c r="BC332" s="220"/>
      <c r="BD332" s="220"/>
      <c r="BE332" s="220"/>
      <c r="BF332" s="220"/>
      <c r="BG332" s="35"/>
      <c r="CF332" s="274" t="s">
        <v>911</v>
      </c>
      <c r="CG332" s="277" t="s">
        <v>784</v>
      </c>
      <c r="CH332" s="247" t="b">
        <f t="shared" si="35"/>
        <v>0</v>
      </c>
      <c r="CI332" s="30"/>
      <c r="CJ332" s="30"/>
      <c r="CK332" s="30"/>
      <c r="CP332" s="222" t="b">
        <f t="shared" si="36"/>
        <v>0</v>
      </c>
      <c r="CQ332" s="222" t="b">
        <f t="shared" si="37"/>
        <v>0</v>
      </c>
      <c r="CZ332" s="222" t="b">
        <f>CZ135</f>
        <v>0</v>
      </c>
      <c r="DC332" s="37"/>
      <c r="DD332" s="223"/>
      <c r="DE332" s="223"/>
      <c r="DF332" s="223"/>
      <c r="DG332" s="223"/>
      <c r="DH332" s="223"/>
      <c r="DJ332" s="254"/>
      <c r="DS332" s="231"/>
    </row>
    <row r="333" spans="6:123">
      <c r="F333" s="220"/>
      <c r="G333" s="220"/>
      <c r="H333" s="220"/>
      <c r="I333" s="220"/>
      <c r="J333" s="220"/>
      <c r="K333" s="220"/>
      <c r="L333" s="220"/>
      <c r="M333" s="220"/>
      <c r="N333" s="220"/>
      <c r="O333" s="220"/>
      <c r="P333" s="220"/>
      <c r="Q333" s="220"/>
      <c r="R333" s="220"/>
      <c r="S333" s="220"/>
      <c r="T333" s="220"/>
      <c r="U333" s="220"/>
      <c r="V333" s="220"/>
      <c r="W333" s="220"/>
      <c r="X333" s="220"/>
      <c r="Y333" s="220"/>
      <c r="Z333" s="220"/>
      <c r="AA333" s="220"/>
      <c r="AB333" s="220"/>
      <c r="AC333" s="220"/>
      <c r="AD333" s="220"/>
      <c r="AE333" s="220"/>
      <c r="AF333" s="220"/>
      <c r="AG333" s="220"/>
      <c r="AH333" s="220"/>
      <c r="AI333" s="220"/>
      <c r="AJ333" s="220"/>
      <c r="AK333" s="220"/>
      <c r="AL333" s="220"/>
      <c r="AM333" s="220"/>
      <c r="AN333" s="220"/>
      <c r="AO333" s="220"/>
      <c r="AP333" s="220"/>
      <c r="AQ333" s="220"/>
      <c r="AR333" s="220"/>
      <c r="AS333" s="220"/>
      <c r="AT333" s="220"/>
      <c r="AU333" s="220"/>
      <c r="AV333" s="220"/>
      <c r="AW333" s="220"/>
      <c r="AX333" s="220"/>
      <c r="AY333" s="220"/>
      <c r="AZ333" s="220"/>
      <c r="BA333" s="220"/>
      <c r="BB333" s="220"/>
      <c r="BC333" s="220"/>
      <c r="BD333" s="220"/>
      <c r="BE333" s="220"/>
      <c r="BF333" s="220"/>
      <c r="BG333" s="35"/>
      <c r="CF333" s="274" t="s">
        <v>828</v>
      </c>
      <c r="CG333" s="277" t="s">
        <v>785</v>
      </c>
      <c r="CH333" s="247" t="b">
        <f t="shared" ref="CH333:CH396" si="38">IF(COUNTIF(CP333:DC333,TRUE)=0,FALSE,TRUE)</f>
        <v>0</v>
      </c>
      <c r="CI333" s="30"/>
      <c r="CJ333" s="30"/>
      <c r="CK333" s="30"/>
      <c r="CP333" s="222" t="b">
        <f t="shared" ref="CP333:CP396" si="39">IF(COUNTIF(DJ:DJ,CF333)&gt;0,TRUE,FALSE)</f>
        <v>0</v>
      </c>
      <c r="CQ333" s="222" t="b">
        <f t="shared" ref="CQ333:CQ396" si="40">IF(COUNTIF($BO$142:$CB$317,CF333)&gt;0,TRUE,FALSE)</f>
        <v>0</v>
      </c>
      <c r="CY333" s="222" t="b">
        <f>CY134</f>
        <v>0</v>
      </c>
      <c r="DC333" s="37"/>
      <c r="DD333" s="223"/>
      <c r="DE333" s="223"/>
      <c r="DF333" s="223"/>
      <c r="DG333" s="223"/>
      <c r="DH333" s="223"/>
      <c r="DJ333" s="254"/>
      <c r="DS333" s="231"/>
    </row>
    <row r="334" spans="6:123">
      <c r="F334" s="220"/>
      <c r="G334" s="220"/>
      <c r="H334" s="220"/>
      <c r="I334" s="220"/>
      <c r="J334" s="220"/>
      <c r="K334" s="220"/>
      <c r="L334" s="220"/>
      <c r="M334" s="220"/>
      <c r="N334" s="220"/>
      <c r="O334" s="220"/>
      <c r="P334" s="220"/>
      <c r="Q334" s="220"/>
      <c r="R334" s="220"/>
      <c r="S334" s="220"/>
      <c r="T334" s="220"/>
      <c r="U334" s="220"/>
      <c r="V334" s="220"/>
      <c r="W334" s="220"/>
      <c r="X334" s="220"/>
      <c r="Y334" s="220"/>
      <c r="Z334" s="220"/>
      <c r="AA334" s="220"/>
      <c r="AB334" s="220"/>
      <c r="AC334" s="220"/>
      <c r="AD334" s="220"/>
      <c r="AE334" s="220"/>
      <c r="AF334" s="220"/>
      <c r="AG334" s="220"/>
      <c r="AH334" s="220"/>
      <c r="AI334" s="220"/>
      <c r="AJ334" s="220"/>
      <c r="AK334" s="220"/>
      <c r="AL334" s="220"/>
      <c r="AM334" s="220"/>
      <c r="AN334" s="220"/>
      <c r="AO334" s="220"/>
      <c r="AP334" s="220"/>
      <c r="AQ334" s="220"/>
      <c r="AR334" s="220"/>
      <c r="AS334" s="220"/>
      <c r="AT334" s="220"/>
      <c r="AU334" s="220"/>
      <c r="AV334" s="220"/>
      <c r="AW334" s="220"/>
      <c r="AX334" s="220"/>
      <c r="AY334" s="220"/>
      <c r="AZ334" s="220"/>
      <c r="BA334" s="220"/>
      <c r="BB334" s="220"/>
      <c r="BC334" s="220"/>
      <c r="BD334" s="220"/>
      <c r="BE334" s="220"/>
      <c r="BF334" s="220"/>
      <c r="BG334" s="35"/>
      <c r="CF334" s="274" t="s">
        <v>912</v>
      </c>
      <c r="CG334" s="277" t="s">
        <v>786</v>
      </c>
      <c r="CH334" s="247" t="b">
        <f t="shared" si="38"/>
        <v>0</v>
      </c>
      <c r="CI334" s="30"/>
      <c r="CJ334" s="30"/>
      <c r="CK334" s="30"/>
      <c r="CP334" s="222" t="b">
        <f t="shared" si="39"/>
        <v>0</v>
      </c>
      <c r="CQ334" s="222" t="b">
        <f t="shared" si="40"/>
        <v>0</v>
      </c>
      <c r="CZ334" s="222" t="b">
        <f>CZ135</f>
        <v>0</v>
      </c>
      <c r="DC334" s="37"/>
      <c r="DD334" s="223"/>
      <c r="DE334" s="223"/>
      <c r="DF334" s="223"/>
      <c r="DG334" s="223"/>
      <c r="DH334" s="223"/>
      <c r="DJ334" s="254"/>
      <c r="DS334" s="231"/>
    </row>
    <row r="335" spans="6:123">
      <c r="F335" s="220"/>
      <c r="G335" s="220"/>
      <c r="H335" s="220"/>
      <c r="I335" s="220"/>
      <c r="J335" s="220"/>
      <c r="K335" s="220"/>
      <c r="L335" s="220"/>
      <c r="M335" s="220"/>
      <c r="N335" s="220"/>
      <c r="O335" s="220"/>
      <c r="P335" s="220"/>
      <c r="Q335" s="220"/>
      <c r="R335" s="220"/>
      <c r="S335" s="220"/>
      <c r="T335" s="220"/>
      <c r="U335" s="220"/>
      <c r="V335" s="220"/>
      <c r="W335" s="220"/>
      <c r="X335" s="220"/>
      <c r="Y335" s="220"/>
      <c r="Z335" s="220"/>
      <c r="AA335" s="220"/>
      <c r="AB335" s="220"/>
      <c r="AC335" s="220"/>
      <c r="AD335" s="220"/>
      <c r="AE335" s="220"/>
      <c r="AF335" s="220"/>
      <c r="AG335" s="220"/>
      <c r="AH335" s="220"/>
      <c r="AI335" s="220"/>
      <c r="AJ335" s="220"/>
      <c r="AK335" s="220"/>
      <c r="AL335" s="220"/>
      <c r="AM335" s="220"/>
      <c r="AN335" s="220"/>
      <c r="AO335" s="220"/>
      <c r="AP335" s="220"/>
      <c r="AQ335" s="220"/>
      <c r="AR335" s="220"/>
      <c r="AS335" s="220"/>
      <c r="AT335" s="220"/>
      <c r="AU335" s="220"/>
      <c r="AV335" s="220"/>
      <c r="AW335" s="220"/>
      <c r="AX335" s="220"/>
      <c r="AY335" s="220"/>
      <c r="AZ335" s="220"/>
      <c r="BA335" s="220"/>
      <c r="BB335" s="220"/>
      <c r="BC335" s="220"/>
      <c r="BD335" s="220"/>
      <c r="BE335" s="220"/>
      <c r="BF335" s="220"/>
      <c r="BG335" s="35"/>
      <c r="CF335" s="274" t="s">
        <v>843</v>
      </c>
      <c r="CG335" s="277" t="s">
        <v>436</v>
      </c>
      <c r="CH335" s="247" t="b">
        <f t="shared" si="38"/>
        <v>0</v>
      </c>
      <c r="CI335" s="30"/>
      <c r="CJ335" s="30"/>
      <c r="CK335" s="30"/>
      <c r="CP335" s="222" t="b">
        <f t="shared" si="39"/>
        <v>0</v>
      </c>
      <c r="CQ335" s="222" t="b">
        <f t="shared" si="40"/>
        <v>0</v>
      </c>
      <c r="CY335" s="222" t="b">
        <f>CY134</f>
        <v>0</v>
      </c>
      <c r="DC335" s="37"/>
      <c r="DD335" s="223"/>
      <c r="DE335" s="223"/>
      <c r="DF335" s="223"/>
      <c r="DG335" s="223"/>
      <c r="DH335" s="223"/>
      <c r="DJ335" s="254"/>
      <c r="DS335" s="231"/>
    </row>
    <row r="336" spans="6:123">
      <c r="F336" s="220"/>
      <c r="G336" s="220"/>
      <c r="H336" s="220"/>
      <c r="I336" s="220"/>
      <c r="J336" s="220"/>
      <c r="K336" s="220"/>
      <c r="L336" s="220"/>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c r="AP336" s="220"/>
      <c r="AQ336" s="220"/>
      <c r="AR336" s="220"/>
      <c r="AS336" s="220"/>
      <c r="AT336" s="220"/>
      <c r="AU336" s="220"/>
      <c r="AV336" s="220"/>
      <c r="AW336" s="220"/>
      <c r="AX336" s="220"/>
      <c r="AY336" s="220"/>
      <c r="AZ336" s="220"/>
      <c r="BA336" s="220"/>
      <c r="BB336" s="220"/>
      <c r="BC336" s="220"/>
      <c r="BD336" s="220"/>
      <c r="BE336" s="220"/>
      <c r="BF336" s="220"/>
      <c r="BG336" s="35"/>
      <c r="CF336" s="274" t="s">
        <v>913</v>
      </c>
      <c r="CG336" s="277" t="s">
        <v>437</v>
      </c>
      <c r="CH336" s="247" t="b">
        <f t="shared" si="38"/>
        <v>0</v>
      </c>
      <c r="CI336" s="30"/>
      <c r="CJ336" s="30"/>
      <c r="CK336" s="30"/>
      <c r="CP336" s="222" t="b">
        <f t="shared" si="39"/>
        <v>0</v>
      </c>
      <c r="CQ336" s="222" t="b">
        <f t="shared" si="40"/>
        <v>0</v>
      </c>
      <c r="CZ336" s="222" t="b">
        <f>CZ135</f>
        <v>0</v>
      </c>
      <c r="DC336" s="37"/>
      <c r="DD336" s="223"/>
      <c r="DE336" s="223"/>
      <c r="DF336" s="223"/>
      <c r="DG336" s="223"/>
      <c r="DH336" s="223"/>
      <c r="DJ336" s="254"/>
      <c r="DS336" s="231"/>
    </row>
    <row r="337" spans="6:123">
      <c r="F337" s="220"/>
      <c r="G337" s="220"/>
      <c r="H337" s="220"/>
      <c r="I337" s="220"/>
      <c r="J337" s="220"/>
      <c r="K337" s="220"/>
      <c r="L337" s="220"/>
      <c r="M337" s="220"/>
      <c r="N337" s="220"/>
      <c r="O337" s="220"/>
      <c r="P337" s="220"/>
      <c r="Q337" s="220"/>
      <c r="R337" s="220"/>
      <c r="S337" s="220"/>
      <c r="T337" s="220"/>
      <c r="U337" s="220"/>
      <c r="V337" s="220"/>
      <c r="W337" s="220"/>
      <c r="X337" s="220"/>
      <c r="Y337" s="220"/>
      <c r="Z337" s="220"/>
      <c r="AA337" s="220"/>
      <c r="AB337" s="220"/>
      <c r="AC337" s="220"/>
      <c r="AD337" s="220"/>
      <c r="AE337" s="220"/>
      <c r="AF337" s="220"/>
      <c r="AG337" s="220"/>
      <c r="AH337" s="220"/>
      <c r="AI337" s="220"/>
      <c r="AJ337" s="220"/>
      <c r="AK337" s="220"/>
      <c r="AL337" s="220"/>
      <c r="AM337" s="220"/>
      <c r="AN337" s="220"/>
      <c r="AO337" s="220"/>
      <c r="AP337" s="220"/>
      <c r="AQ337" s="220"/>
      <c r="AR337" s="220"/>
      <c r="AS337" s="220"/>
      <c r="AT337" s="220"/>
      <c r="AU337" s="220"/>
      <c r="AV337" s="220"/>
      <c r="AW337" s="220"/>
      <c r="AX337" s="220"/>
      <c r="AY337" s="220"/>
      <c r="AZ337" s="220"/>
      <c r="BA337" s="220"/>
      <c r="BB337" s="220"/>
      <c r="BC337" s="220"/>
      <c r="BD337" s="220"/>
      <c r="BE337" s="220"/>
      <c r="BF337" s="220"/>
      <c r="BG337" s="35"/>
      <c r="CF337" s="274" t="s">
        <v>163</v>
      </c>
      <c r="CG337" s="277" t="s">
        <v>163</v>
      </c>
      <c r="CH337" s="247" t="b">
        <f t="shared" si="38"/>
        <v>0</v>
      </c>
      <c r="CI337" s="30"/>
      <c r="CJ337" s="30"/>
      <c r="CK337" s="30"/>
      <c r="CP337" s="222" t="b">
        <f t="shared" si="39"/>
        <v>0</v>
      </c>
      <c r="CQ337" s="222" t="b">
        <f t="shared" si="40"/>
        <v>0</v>
      </c>
      <c r="CY337" s="222" t="b">
        <f>CY134</f>
        <v>0</v>
      </c>
      <c r="DC337" s="37"/>
      <c r="DD337" s="223"/>
      <c r="DE337" s="223"/>
      <c r="DF337" s="223"/>
      <c r="DG337" s="223"/>
      <c r="DH337" s="223"/>
      <c r="DJ337" s="254"/>
      <c r="DS337" s="231"/>
    </row>
    <row r="338" spans="6:123">
      <c r="F338" s="220"/>
      <c r="G338" s="220"/>
      <c r="H338" s="220"/>
      <c r="I338" s="220"/>
      <c r="J338" s="220"/>
      <c r="K338" s="220"/>
      <c r="L338" s="220"/>
      <c r="M338" s="220"/>
      <c r="N338" s="220"/>
      <c r="O338" s="220"/>
      <c r="P338" s="220"/>
      <c r="Q338" s="220"/>
      <c r="R338" s="220"/>
      <c r="S338" s="220"/>
      <c r="T338" s="220"/>
      <c r="U338" s="220"/>
      <c r="V338" s="220"/>
      <c r="W338" s="220"/>
      <c r="X338" s="220"/>
      <c r="Y338" s="220"/>
      <c r="Z338" s="220"/>
      <c r="AA338" s="220"/>
      <c r="AB338" s="220"/>
      <c r="AC338" s="220"/>
      <c r="AD338" s="220"/>
      <c r="AE338" s="220"/>
      <c r="AF338" s="220"/>
      <c r="AG338" s="220"/>
      <c r="AH338" s="220"/>
      <c r="AI338" s="220"/>
      <c r="AJ338" s="220"/>
      <c r="AK338" s="220"/>
      <c r="AL338" s="220"/>
      <c r="AM338" s="220"/>
      <c r="AN338" s="220"/>
      <c r="AO338" s="220"/>
      <c r="AP338" s="220"/>
      <c r="AQ338" s="220"/>
      <c r="AR338" s="220"/>
      <c r="AS338" s="220"/>
      <c r="AT338" s="220"/>
      <c r="AU338" s="220"/>
      <c r="AV338" s="220"/>
      <c r="AW338" s="220"/>
      <c r="AX338" s="220"/>
      <c r="AY338" s="220"/>
      <c r="AZ338" s="220"/>
      <c r="BA338" s="220"/>
      <c r="BB338" s="220"/>
      <c r="BC338" s="220"/>
      <c r="BD338" s="220"/>
      <c r="BE338" s="220"/>
      <c r="BF338" s="220"/>
      <c r="BG338" s="35"/>
      <c r="CF338" s="274" t="s">
        <v>438</v>
      </c>
      <c r="CG338" s="277" t="s">
        <v>438</v>
      </c>
      <c r="CH338" s="247" t="b">
        <f t="shared" si="38"/>
        <v>0</v>
      </c>
      <c r="CI338" s="30"/>
      <c r="CJ338" s="30"/>
      <c r="CK338" s="30"/>
      <c r="CP338" s="222" t="b">
        <f t="shared" si="39"/>
        <v>0</v>
      </c>
      <c r="CQ338" s="222" t="b">
        <f t="shared" si="40"/>
        <v>0</v>
      </c>
      <c r="CZ338" s="222" t="b">
        <f>CZ135</f>
        <v>0</v>
      </c>
      <c r="DC338" s="37"/>
      <c r="DD338" s="223"/>
      <c r="DE338" s="223"/>
      <c r="DF338" s="223"/>
      <c r="DG338" s="223"/>
      <c r="DH338" s="223"/>
      <c r="DJ338" s="254"/>
      <c r="DS338" s="231"/>
    </row>
    <row r="339" spans="6:123">
      <c r="F339" s="220"/>
      <c r="G339" s="220"/>
      <c r="H339" s="220"/>
      <c r="I339" s="220"/>
      <c r="J339" s="220"/>
      <c r="K339" s="220"/>
      <c r="L339" s="220"/>
      <c r="M339" s="220"/>
      <c r="N339" s="220"/>
      <c r="O339" s="220"/>
      <c r="P339" s="220"/>
      <c r="Q339" s="220"/>
      <c r="R339" s="220"/>
      <c r="S339" s="220"/>
      <c r="T339" s="220"/>
      <c r="U339" s="220"/>
      <c r="V339" s="220"/>
      <c r="W339" s="220"/>
      <c r="X339" s="220"/>
      <c r="Y339" s="220"/>
      <c r="Z339" s="220"/>
      <c r="AA339" s="220"/>
      <c r="AB339" s="220"/>
      <c r="AC339" s="220"/>
      <c r="AD339" s="220"/>
      <c r="AE339" s="220"/>
      <c r="AF339" s="220"/>
      <c r="AG339" s="220"/>
      <c r="AH339" s="220"/>
      <c r="AI339" s="220"/>
      <c r="AJ339" s="220"/>
      <c r="AK339" s="220"/>
      <c r="AL339" s="220"/>
      <c r="AM339" s="220"/>
      <c r="AN339" s="220"/>
      <c r="AO339" s="220"/>
      <c r="AP339" s="220"/>
      <c r="AQ339" s="220"/>
      <c r="AR339" s="220"/>
      <c r="AS339" s="220"/>
      <c r="AT339" s="220"/>
      <c r="AU339" s="220"/>
      <c r="AV339" s="220"/>
      <c r="AW339" s="220"/>
      <c r="AX339" s="220"/>
      <c r="AY339" s="220"/>
      <c r="AZ339" s="220"/>
      <c r="BA339" s="220"/>
      <c r="BB339" s="220"/>
      <c r="BC339" s="220"/>
      <c r="BD339" s="220"/>
      <c r="BE339" s="220"/>
      <c r="BF339" s="220"/>
      <c r="BG339" s="35"/>
      <c r="CF339" s="274" t="s">
        <v>164</v>
      </c>
      <c r="CG339" s="277" t="s">
        <v>164</v>
      </c>
      <c r="CH339" s="247" t="b">
        <f t="shared" si="38"/>
        <v>0</v>
      </c>
      <c r="CI339" s="30"/>
      <c r="CJ339" s="30"/>
      <c r="CK339" s="30"/>
      <c r="CP339" s="222" t="b">
        <f t="shared" si="39"/>
        <v>0</v>
      </c>
      <c r="CQ339" s="222" t="b">
        <f t="shared" si="40"/>
        <v>0</v>
      </c>
      <c r="CR339" s="222" t="b">
        <f>CR127</f>
        <v>0</v>
      </c>
      <c r="CY339" s="222" t="b">
        <f>CY134</f>
        <v>0</v>
      </c>
      <c r="DC339" s="37"/>
      <c r="DD339" s="223"/>
      <c r="DE339" s="223"/>
      <c r="DF339" s="223"/>
      <c r="DG339" s="223"/>
      <c r="DH339" s="223"/>
      <c r="DJ339" s="254"/>
      <c r="DS339" s="231"/>
    </row>
    <row r="340" spans="6:123">
      <c r="F340" s="220"/>
      <c r="G340" s="220"/>
      <c r="H340" s="220"/>
      <c r="I340" s="220"/>
      <c r="J340" s="220"/>
      <c r="K340" s="220"/>
      <c r="L340" s="220"/>
      <c r="M340" s="220"/>
      <c r="N340" s="220"/>
      <c r="O340" s="220"/>
      <c r="P340" s="220"/>
      <c r="Q340" s="220"/>
      <c r="R340" s="220"/>
      <c r="S340" s="220"/>
      <c r="T340" s="220"/>
      <c r="U340" s="220"/>
      <c r="V340" s="220"/>
      <c r="W340" s="220"/>
      <c r="X340" s="220"/>
      <c r="Y340" s="220"/>
      <c r="Z340" s="220"/>
      <c r="AA340" s="220"/>
      <c r="AB340" s="220"/>
      <c r="AC340" s="220"/>
      <c r="AD340" s="220"/>
      <c r="AE340" s="220"/>
      <c r="AF340" s="220"/>
      <c r="AG340" s="220"/>
      <c r="AH340" s="220"/>
      <c r="AI340" s="220"/>
      <c r="AJ340" s="220"/>
      <c r="AK340" s="220"/>
      <c r="AL340" s="220"/>
      <c r="AM340" s="220"/>
      <c r="AN340" s="220"/>
      <c r="AO340" s="220"/>
      <c r="AP340" s="220"/>
      <c r="AQ340" s="220"/>
      <c r="AR340" s="220"/>
      <c r="AS340" s="220"/>
      <c r="AT340" s="220"/>
      <c r="AU340" s="220"/>
      <c r="AV340" s="220"/>
      <c r="AW340" s="220"/>
      <c r="AX340" s="220"/>
      <c r="AY340" s="220"/>
      <c r="AZ340" s="220"/>
      <c r="BA340" s="220"/>
      <c r="BB340" s="220"/>
      <c r="BC340" s="220"/>
      <c r="BD340" s="220"/>
      <c r="BE340" s="220"/>
      <c r="BF340" s="220"/>
      <c r="BG340" s="35"/>
      <c r="CF340" s="274" t="s">
        <v>439</v>
      </c>
      <c r="CG340" s="277" t="s">
        <v>439</v>
      </c>
      <c r="CH340" s="247" t="b">
        <f t="shared" si="38"/>
        <v>0</v>
      </c>
      <c r="CI340" s="30"/>
      <c r="CJ340" s="30"/>
      <c r="CK340" s="30"/>
      <c r="CP340" s="222" t="b">
        <f t="shared" si="39"/>
        <v>0</v>
      </c>
      <c r="CQ340" s="222" t="b">
        <f t="shared" si="40"/>
        <v>0</v>
      </c>
      <c r="CZ340" s="222" t="b">
        <f>CZ135</f>
        <v>0</v>
      </c>
      <c r="DC340" s="37"/>
      <c r="DD340" s="223"/>
      <c r="DE340" s="223"/>
      <c r="DF340" s="223"/>
      <c r="DG340" s="223"/>
      <c r="DH340" s="223"/>
      <c r="DJ340" s="254"/>
      <c r="DS340" s="231"/>
    </row>
    <row r="341" spans="6:123">
      <c r="F341" s="220"/>
      <c r="G341" s="220"/>
      <c r="H341" s="220"/>
      <c r="I341" s="220"/>
      <c r="J341" s="220"/>
      <c r="K341" s="220"/>
      <c r="L341" s="220"/>
      <c r="M341" s="220"/>
      <c r="N341" s="220"/>
      <c r="O341" s="220"/>
      <c r="P341" s="220"/>
      <c r="Q341" s="220"/>
      <c r="R341" s="220"/>
      <c r="S341" s="220"/>
      <c r="T341" s="220"/>
      <c r="U341" s="220"/>
      <c r="V341" s="220"/>
      <c r="W341" s="220"/>
      <c r="X341" s="220"/>
      <c r="Y341" s="220"/>
      <c r="Z341" s="220"/>
      <c r="AA341" s="220"/>
      <c r="AB341" s="220"/>
      <c r="AC341" s="220"/>
      <c r="AD341" s="220"/>
      <c r="AE341" s="220"/>
      <c r="AF341" s="220"/>
      <c r="AG341" s="220"/>
      <c r="AH341" s="220"/>
      <c r="AI341" s="220"/>
      <c r="AJ341" s="220"/>
      <c r="AK341" s="220"/>
      <c r="AL341" s="220"/>
      <c r="AM341" s="220"/>
      <c r="AN341" s="220"/>
      <c r="AO341" s="220"/>
      <c r="AP341" s="220"/>
      <c r="AQ341" s="220"/>
      <c r="AR341" s="220"/>
      <c r="AS341" s="220"/>
      <c r="AT341" s="220"/>
      <c r="AU341" s="220"/>
      <c r="AV341" s="220"/>
      <c r="AW341" s="220"/>
      <c r="AX341" s="220"/>
      <c r="AY341" s="220"/>
      <c r="AZ341" s="220"/>
      <c r="BA341" s="220"/>
      <c r="BB341" s="220"/>
      <c r="BC341" s="220"/>
      <c r="BD341" s="220"/>
      <c r="BE341" s="220"/>
      <c r="BF341" s="220"/>
      <c r="BG341" s="35"/>
      <c r="CF341" s="274" t="s">
        <v>829</v>
      </c>
      <c r="CG341" s="277" t="s">
        <v>787</v>
      </c>
      <c r="CH341" s="247" t="b">
        <f t="shared" si="38"/>
        <v>0</v>
      </c>
      <c r="CI341" s="30"/>
      <c r="CJ341" s="30"/>
      <c r="CK341" s="30"/>
      <c r="CP341" s="222" t="b">
        <f t="shared" si="39"/>
        <v>0</v>
      </c>
      <c r="CQ341" s="222" t="b">
        <f t="shared" si="40"/>
        <v>0</v>
      </c>
      <c r="CY341" s="222" t="b">
        <f>CY134</f>
        <v>0</v>
      </c>
      <c r="DC341" s="37"/>
      <c r="DD341" s="223"/>
      <c r="DE341" s="223"/>
      <c r="DF341" s="223"/>
      <c r="DG341" s="223"/>
      <c r="DH341" s="223"/>
      <c r="DJ341" s="254"/>
      <c r="DS341" s="231"/>
    </row>
    <row r="342" spans="6:123">
      <c r="F342" s="220"/>
      <c r="G342" s="220"/>
      <c r="H342" s="220"/>
      <c r="I342" s="220"/>
      <c r="J342" s="220"/>
      <c r="K342" s="220"/>
      <c r="L342" s="220"/>
      <c r="M342" s="220"/>
      <c r="N342" s="220"/>
      <c r="O342" s="220"/>
      <c r="P342" s="220"/>
      <c r="Q342" s="220"/>
      <c r="R342" s="220"/>
      <c r="S342" s="220"/>
      <c r="T342" s="220"/>
      <c r="U342" s="220"/>
      <c r="V342" s="220"/>
      <c r="W342" s="220"/>
      <c r="X342" s="220"/>
      <c r="Y342" s="220"/>
      <c r="Z342" s="220"/>
      <c r="AA342" s="220"/>
      <c r="AB342" s="220"/>
      <c r="AC342" s="220"/>
      <c r="AD342" s="220"/>
      <c r="AE342" s="220"/>
      <c r="AF342" s="220"/>
      <c r="AG342" s="220"/>
      <c r="AH342" s="220"/>
      <c r="AI342" s="220"/>
      <c r="AJ342" s="220"/>
      <c r="AK342" s="220"/>
      <c r="AL342" s="220"/>
      <c r="AM342" s="220"/>
      <c r="AN342" s="220"/>
      <c r="AO342" s="220"/>
      <c r="AP342" s="220"/>
      <c r="AQ342" s="220"/>
      <c r="AR342" s="220"/>
      <c r="AS342" s="220"/>
      <c r="AT342" s="220"/>
      <c r="AU342" s="220"/>
      <c r="AV342" s="220"/>
      <c r="AW342" s="220"/>
      <c r="AX342" s="220"/>
      <c r="AY342" s="220"/>
      <c r="AZ342" s="220"/>
      <c r="BA342" s="220"/>
      <c r="BB342" s="220"/>
      <c r="BC342" s="220"/>
      <c r="BD342" s="220"/>
      <c r="BE342" s="220"/>
      <c r="BF342" s="220"/>
      <c r="BG342" s="35"/>
      <c r="CF342" s="274" t="s">
        <v>914</v>
      </c>
      <c r="CG342" s="277" t="s">
        <v>788</v>
      </c>
      <c r="CH342" s="247" t="b">
        <f t="shared" si="38"/>
        <v>0</v>
      </c>
      <c r="CI342" s="30"/>
      <c r="CJ342" s="30"/>
      <c r="CK342" s="30"/>
      <c r="CP342" s="222" t="b">
        <f t="shared" si="39"/>
        <v>0</v>
      </c>
      <c r="CQ342" s="222" t="b">
        <f t="shared" si="40"/>
        <v>0</v>
      </c>
      <c r="CZ342" s="222" t="b">
        <f>CZ135</f>
        <v>0</v>
      </c>
      <c r="DC342" s="37"/>
      <c r="DD342" s="223"/>
      <c r="DE342" s="223"/>
      <c r="DF342" s="223"/>
      <c r="DG342" s="223"/>
      <c r="DH342" s="223"/>
      <c r="DJ342" s="254"/>
      <c r="DS342" s="231"/>
    </row>
    <row r="343" spans="6:123">
      <c r="F343" s="220"/>
      <c r="G343" s="220"/>
      <c r="H343" s="220"/>
      <c r="I343" s="220"/>
      <c r="J343" s="220"/>
      <c r="K343" s="220"/>
      <c r="L343" s="220"/>
      <c r="M343" s="220"/>
      <c r="N343" s="220"/>
      <c r="O343" s="220"/>
      <c r="P343" s="220"/>
      <c r="Q343" s="220"/>
      <c r="R343" s="220"/>
      <c r="S343" s="220"/>
      <c r="T343" s="220"/>
      <c r="U343" s="220"/>
      <c r="V343" s="220"/>
      <c r="W343" s="220"/>
      <c r="X343" s="220"/>
      <c r="Y343" s="220"/>
      <c r="Z343" s="220"/>
      <c r="AA343" s="220"/>
      <c r="AB343" s="220"/>
      <c r="AC343" s="220"/>
      <c r="AD343" s="220"/>
      <c r="AE343" s="220"/>
      <c r="AF343" s="220"/>
      <c r="AG343" s="220"/>
      <c r="AH343" s="220"/>
      <c r="AI343" s="220"/>
      <c r="AJ343" s="220"/>
      <c r="AK343" s="220"/>
      <c r="AL343" s="220"/>
      <c r="AM343" s="220"/>
      <c r="AN343" s="220"/>
      <c r="AO343" s="220"/>
      <c r="AP343" s="220"/>
      <c r="AQ343" s="220"/>
      <c r="AR343" s="220"/>
      <c r="AS343" s="220"/>
      <c r="AT343" s="220"/>
      <c r="AU343" s="220"/>
      <c r="AV343" s="220"/>
      <c r="AW343" s="220"/>
      <c r="AX343" s="220"/>
      <c r="AY343" s="220"/>
      <c r="AZ343" s="220"/>
      <c r="BA343" s="220"/>
      <c r="BB343" s="220"/>
      <c r="BC343" s="220"/>
      <c r="BD343" s="220"/>
      <c r="BE343" s="220"/>
      <c r="BF343" s="220"/>
      <c r="BG343" s="35"/>
      <c r="CF343" s="274" t="s">
        <v>844</v>
      </c>
      <c r="CG343" s="277" t="s">
        <v>789</v>
      </c>
      <c r="CH343" s="247" t="b">
        <f t="shared" si="38"/>
        <v>0</v>
      </c>
      <c r="CI343" s="30"/>
      <c r="CJ343" s="30"/>
      <c r="CK343" s="30"/>
      <c r="CP343" s="222" t="b">
        <f t="shared" si="39"/>
        <v>0</v>
      </c>
      <c r="CQ343" s="222" t="b">
        <f t="shared" si="40"/>
        <v>0</v>
      </c>
      <c r="CY343" s="222" t="b">
        <f>CY134</f>
        <v>0</v>
      </c>
      <c r="DC343" s="37"/>
      <c r="DD343" s="223"/>
      <c r="DE343" s="223"/>
      <c r="DF343" s="223"/>
      <c r="DG343" s="223"/>
      <c r="DH343" s="223"/>
      <c r="DJ343" s="254"/>
      <c r="DS343" s="231"/>
    </row>
    <row r="344" spans="6:123">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c r="AV344" s="220"/>
      <c r="AW344" s="220"/>
      <c r="AX344" s="220"/>
      <c r="AY344" s="220"/>
      <c r="AZ344" s="220"/>
      <c r="BA344" s="220"/>
      <c r="BB344" s="220"/>
      <c r="BC344" s="220"/>
      <c r="BD344" s="220"/>
      <c r="BE344" s="220"/>
      <c r="BF344" s="220"/>
      <c r="BG344" s="35"/>
      <c r="CF344" s="276" t="s">
        <v>915</v>
      </c>
      <c r="CG344" s="277" t="s">
        <v>790</v>
      </c>
      <c r="CH344" s="247" t="b">
        <f t="shared" si="38"/>
        <v>0</v>
      </c>
      <c r="CI344" s="30"/>
      <c r="CJ344" s="30"/>
      <c r="CK344" s="30"/>
      <c r="CP344" s="222" t="b">
        <f t="shared" si="39"/>
        <v>0</v>
      </c>
      <c r="CQ344" s="222" t="b">
        <f t="shared" si="40"/>
        <v>0</v>
      </c>
      <c r="CZ344" s="222" t="b">
        <f>CZ135</f>
        <v>0</v>
      </c>
      <c r="DC344" s="37"/>
      <c r="DD344" s="223"/>
      <c r="DE344" s="223"/>
      <c r="DF344" s="223"/>
      <c r="DG344" s="223"/>
      <c r="DH344" s="223"/>
      <c r="DJ344" s="254"/>
      <c r="DS344" s="231"/>
    </row>
    <row r="345" spans="6:123">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c r="AV345" s="220"/>
      <c r="AW345" s="220"/>
      <c r="AX345" s="220"/>
      <c r="AY345" s="220"/>
      <c r="AZ345" s="220"/>
      <c r="BA345" s="220"/>
      <c r="BB345" s="220"/>
      <c r="BC345" s="220"/>
      <c r="BD345" s="220"/>
      <c r="BE345" s="220"/>
      <c r="BF345" s="220"/>
      <c r="BG345" s="35"/>
      <c r="CF345" s="276" t="s">
        <v>859</v>
      </c>
      <c r="CG345" s="277" t="s">
        <v>791</v>
      </c>
      <c r="CH345" s="247" t="b">
        <f t="shared" si="38"/>
        <v>0</v>
      </c>
      <c r="CI345" s="30"/>
      <c r="CJ345" s="30"/>
      <c r="CK345" s="30"/>
      <c r="CP345" s="222" t="b">
        <f t="shared" si="39"/>
        <v>0</v>
      </c>
      <c r="CQ345" s="222" t="b">
        <f t="shared" si="40"/>
        <v>0</v>
      </c>
      <c r="CY345" s="222" t="b">
        <f>CY134</f>
        <v>0</v>
      </c>
      <c r="DC345" s="37"/>
      <c r="DD345" s="223"/>
      <c r="DE345" s="223"/>
      <c r="DF345" s="223"/>
      <c r="DG345" s="223"/>
      <c r="DH345" s="223"/>
      <c r="DJ345" s="254"/>
      <c r="DS345" s="231"/>
    </row>
    <row r="346" spans="6:123">
      <c r="F346" s="220"/>
      <c r="G346" s="220"/>
      <c r="H346" s="220"/>
      <c r="I346" s="220"/>
      <c r="J346" s="220"/>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c r="AS346" s="220"/>
      <c r="AT346" s="220"/>
      <c r="AU346" s="220"/>
      <c r="AV346" s="220"/>
      <c r="AW346" s="220"/>
      <c r="AX346" s="220"/>
      <c r="AY346" s="220"/>
      <c r="AZ346" s="220"/>
      <c r="BA346" s="220"/>
      <c r="BB346" s="220"/>
      <c r="BC346" s="220"/>
      <c r="BD346" s="220"/>
      <c r="BE346" s="220"/>
      <c r="BF346" s="220"/>
      <c r="BG346" s="35"/>
      <c r="CF346" s="274" t="s">
        <v>916</v>
      </c>
      <c r="CG346" s="277" t="s">
        <v>792</v>
      </c>
      <c r="CH346" s="247" t="b">
        <f t="shared" si="38"/>
        <v>0</v>
      </c>
      <c r="CI346" s="30"/>
      <c r="CJ346" s="30"/>
      <c r="CK346" s="30"/>
      <c r="CP346" s="222" t="b">
        <f t="shared" si="39"/>
        <v>0</v>
      </c>
      <c r="CQ346" s="222" t="b">
        <f t="shared" si="40"/>
        <v>0</v>
      </c>
      <c r="CZ346" s="222" t="b">
        <f>CZ135</f>
        <v>0</v>
      </c>
      <c r="DC346" s="37"/>
      <c r="DD346" s="223"/>
      <c r="DE346" s="223"/>
      <c r="DF346" s="223"/>
      <c r="DG346" s="223"/>
      <c r="DH346" s="223"/>
      <c r="DJ346" s="254"/>
      <c r="DS346" s="231"/>
    </row>
    <row r="347" spans="6:123">
      <c r="F347" s="220"/>
      <c r="G347" s="220"/>
      <c r="H347" s="220"/>
      <c r="I347" s="220"/>
      <c r="J347" s="220"/>
      <c r="K347" s="220"/>
      <c r="L347" s="220"/>
      <c r="M347" s="220"/>
      <c r="N347" s="220"/>
      <c r="O347" s="220"/>
      <c r="P347" s="220"/>
      <c r="Q347" s="220"/>
      <c r="R347" s="220"/>
      <c r="S347" s="220"/>
      <c r="T347" s="220"/>
      <c r="U347" s="220"/>
      <c r="V347" s="220"/>
      <c r="W347" s="220"/>
      <c r="X347" s="220"/>
      <c r="Y347" s="220"/>
      <c r="Z347" s="220"/>
      <c r="AA347" s="220"/>
      <c r="AB347" s="220"/>
      <c r="AC347" s="220"/>
      <c r="AD347" s="220"/>
      <c r="AE347" s="220"/>
      <c r="AF347" s="220"/>
      <c r="AG347" s="220"/>
      <c r="AH347" s="220"/>
      <c r="AI347" s="220"/>
      <c r="AJ347" s="220"/>
      <c r="AK347" s="220"/>
      <c r="AL347" s="220"/>
      <c r="AM347" s="220"/>
      <c r="AN347" s="220"/>
      <c r="AO347" s="220"/>
      <c r="AP347" s="220"/>
      <c r="AQ347" s="220"/>
      <c r="AR347" s="220"/>
      <c r="AS347" s="220"/>
      <c r="AT347" s="220"/>
      <c r="AU347" s="220"/>
      <c r="AV347" s="220"/>
      <c r="AW347" s="220"/>
      <c r="AX347" s="220"/>
      <c r="AY347" s="220"/>
      <c r="AZ347" s="220"/>
      <c r="BA347" s="220"/>
      <c r="BB347" s="220"/>
      <c r="BC347" s="220"/>
      <c r="BD347" s="220"/>
      <c r="BE347" s="220"/>
      <c r="BF347" s="220"/>
      <c r="BG347" s="35"/>
      <c r="CF347" s="274" t="s">
        <v>165</v>
      </c>
      <c r="CG347" s="277" t="s">
        <v>165</v>
      </c>
      <c r="CH347" s="247" t="b">
        <f t="shared" si="38"/>
        <v>0</v>
      </c>
      <c r="CI347" s="30"/>
      <c r="CJ347" s="30"/>
      <c r="CK347" s="30"/>
      <c r="CP347" s="222" t="b">
        <f t="shared" si="39"/>
        <v>0</v>
      </c>
      <c r="CQ347" s="222" t="b">
        <f t="shared" si="40"/>
        <v>0</v>
      </c>
      <c r="CY347" s="222" t="b">
        <f>CY134</f>
        <v>0</v>
      </c>
      <c r="DC347" s="37"/>
      <c r="DD347" s="223"/>
      <c r="DE347" s="223"/>
      <c r="DF347" s="223"/>
      <c r="DG347" s="223"/>
      <c r="DH347" s="223"/>
      <c r="DJ347" s="254"/>
      <c r="DS347" s="231"/>
    </row>
    <row r="348" spans="6:123">
      <c r="F348" s="220"/>
      <c r="G348" s="220"/>
      <c r="H348" s="220"/>
      <c r="I348" s="220"/>
      <c r="J348" s="220"/>
      <c r="K348" s="220"/>
      <c r="L348" s="220"/>
      <c r="M348" s="220"/>
      <c r="N348" s="220"/>
      <c r="O348" s="220"/>
      <c r="P348" s="220"/>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c r="AP348" s="220"/>
      <c r="AQ348" s="220"/>
      <c r="AR348" s="220"/>
      <c r="AS348" s="220"/>
      <c r="AT348" s="220"/>
      <c r="AU348" s="220"/>
      <c r="AV348" s="220"/>
      <c r="AW348" s="220"/>
      <c r="AX348" s="220"/>
      <c r="AY348" s="220"/>
      <c r="AZ348" s="220"/>
      <c r="BA348" s="220"/>
      <c r="BB348" s="220"/>
      <c r="BC348" s="220"/>
      <c r="BD348" s="220"/>
      <c r="BE348" s="220"/>
      <c r="BF348" s="220"/>
      <c r="BG348" s="35"/>
      <c r="CF348" s="274" t="s">
        <v>440</v>
      </c>
      <c r="CG348" s="277" t="s">
        <v>440</v>
      </c>
      <c r="CH348" s="247" t="b">
        <f t="shared" si="38"/>
        <v>0</v>
      </c>
      <c r="CI348" s="30"/>
      <c r="CJ348" s="30"/>
      <c r="CK348" s="30"/>
      <c r="CP348" s="222" t="b">
        <f t="shared" si="39"/>
        <v>0</v>
      </c>
      <c r="CQ348" s="222" t="b">
        <f t="shared" si="40"/>
        <v>0</v>
      </c>
      <c r="CZ348" s="222" t="b">
        <f>CZ135</f>
        <v>0</v>
      </c>
      <c r="DC348" s="37"/>
      <c r="DD348" s="223"/>
      <c r="DE348" s="223"/>
      <c r="DF348" s="223"/>
      <c r="DG348" s="223"/>
      <c r="DH348" s="223"/>
      <c r="DJ348" s="254"/>
      <c r="DS348" s="231"/>
    </row>
    <row r="349" spans="6:123">
      <c r="F349" s="220"/>
      <c r="G349" s="220"/>
      <c r="H349" s="220"/>
      <c r="I349" s="220"/>
      <c r="J349" s="220"/>
      <c r="K349" s="220"/>
      <c r="L349" s="220"/>
      <c r="M349" s="220"/>
      <c r="N349" s="220"/>
      <c r="O349" s="220"/>
      <c r="P349" s="220"/>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220"/>
      <c r="AL349" s="220"/>
      <c r="AM349" s="220"/>
      <c r="AN349" s="220"/>
      <c r="AO349" s="220"/>
      <c r="AP349" s="220"/>
      <c r="AQ349" s="220"/>
      <c r="AR349" s="220"/>
      <c r="AS349" s="220"/>
      <c r="AT349" s="220"/>
      <c r="AU349" s="220"/>
      <c r="AV349" s="220"/>
      <c r="AW349" s="220"/>
      <c r="AX349" s="220"/>
      <c r="AY349" s="220"/>
      <c r="AZ349" s="220"/>
      <c r="BA349" s="220"/>
      <c r="BB349" s="220"/>
      <c r="BC349" s="220"/>
      <c r="BD349" s="220"/>
      <c r="BE349" s="220"/>
      <c r="BF349" s="220"/>
      <c r="BG349" s="35"/>
      <c r="CF349" s="274" t="s">
        <v>441</v>
      </c>
      <c r="CG349" s="277" t="s">
        <v>441</v>
      </c>
      <c r="CH349" s="247" t="b">
        <f t="shared" si="38"/>
        <v>0</v>
      </c>
      <c r="CI349" s="30"/>
      <c r="CJ349" s="30"/>
      <c r="CK349" s="30"/>
      <c r="CP349" s="222" t="b">
        <f t="shared" si="39"/>
        <v>0</v>
      </c>
      <c r="CQ349" s="222" t="b">
        <f t="shared" si="40"/>
        <v>0</v>
      </c>
      <c r="CR349" s="222" t="b">
        <f>CR127</f>
        <v>0</v>
      </c>
      <c r="CY349" s="222" t="b">
        <f>CY134</f>
        <v>0</v>
      </c>
      <c r="DC349" s="37"/>
      <c r="DD349" s="223"/>
      <c r="DE349" s="223"/>
      <c r="DF349" s="223"/>
      <c r="DG349" s="223"/>
      <c r="DH349" s="223"/>
      <c r="DJ349" s="254"/>
      <c r="DS349" s="231"/>
    </row>
    <row r="350" spans="6:123">
      <c r="F350" s="220"/>
      <c r="G350" s="220"/>
      <c r="H350" s="220"/>
      <c r="I350" s="220"/>
      <c r="J350" s="220"/>
      <c r="K350" s="220"/>
      <c r="L350" s="220"/>
      <c r="M350" s="220"/>
      <c r="N350" s="220"/>
      <c r="O350" s="220"/>
      <c r="P350" s="220"/>
      <c r="Q350" s="220"/>
      <c r="R350" s="220"/>
      <c r="S350" s="220"/>
      <c r="T350" s="220"/>
      <c r="U350" s="220"/>
      <c r="V350" s="220"/>
      <c r="W350" s="220"/>
      <c r="X350" s="220"/>
      <c r="Y350" s="220"/>
      <c r="Z350" s="220"/>
      <c r="AA350" s="220"/>
      <c r="AB350" s="220"/>
      <c r="AC350" s="220"/>
      <c r="AD350" s="220"/>
      <c r="AE350" s="220"/>
      <c r="AF350" s="220"/>
      <c r="AG350" s="220"/>
      <c r="AH350" s="220"/>
      <c r="AI350" s="220"/>
      <c r="AJ350" s="220"/>
      <c r="AK350" s="220"/>
      <c r="AL350" s="220"/>
      <c r="AM350" s="220"/>
      <c r="AN350" s="220"/>
      <c r="AO350" s="220"/>
      <c r="AP350" s="220"/>
      <c r="AQ350" s="220"/>
      <c r="AR350" s="220"/>
      <c r="AS350" s="220"/>
      <c r="AT350" s="220"/>
      <c r="AU350" s="220"/>
      <c r="AV350" s="220"/>
      <c r="AW350" s="220"/>
      <c r="AX350" s="220"/>
      <c r="AY350" s="220"/>
      <c r="AZ350" s="220"/>
      <c r="BA350" s="220"/>
      <c r="BB350" s="220"/>
      <c r="BC350" s="220"/>
      <c r="BD350" s="220"/>
      <c r="BE350" s="220"/>
      <c r="BF350" s="220"/>
      <c r="BG350" s="35"/>
      <c r="CF350" s="274" t="s">
        <v>442</v>
      </c>
      <c r="CG350" s="277" t="s">
        <v>442</v>
      </c>
      <c r="CH350" s="247" t="b">
        <f t="shared" si="38"/>
        <v>0</v>
      </c>
      <c r="CI350" s="30"/>
      <c r="CJ350" s="30"/>
      <c r="CK350" s="30"/>
      <c r="CP350" s="222" t="b">
        <f t="shared" si="39"/>
        <v>0</v>
      </c>
      <c r="CQ350" s="222" t="b">
        <f t="shared" si="40"/>
        <v>0</v>
      </c>
      <c r="CZ350" s="222" t="b">
        <f>CZ135</f>
        <v>0</v>
      </c>
      <c r="DC350" s="37"/>
      <c r="DD350" s="223"/>
      <c r="DE350" s="223"/>
      <c r="DF350" s="223"/>
      <c r="DG350" s="223"/>
      <c r="DH350" s="223"/>
      <c r="DJ350" s="254"/>
      <c r="DS350" s="231"/>
    </row>
    <row r="351" spans="6:123">
      <c r="F351" s="220"/>
      <c r="G351" s="220"/>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c r="AX351" s="220"/>
      <c r="AY351" s="220"/>
      <c r="AZ351" s="220"/>
      <c r="BA351" s="220"/>
      <c r="BB351" s="220"/>
      <c r="BC351" s="220"/>
      <c r="BD351" s="220"/>
      <c r="BE351" s="220"/>
      <c r="BF351" s="220"/>
      <c r="BG351" s="35"/>
      <c r="CF351" s="274" t="s">
        <v>443</v>
      </c>
      <c r="CG351" s="277" t="s">
        <v>443</v>
      </c>
      <c r="CH351" s="247" t="b">
        <f t="shared" si="38"/>
        <v>0</v>
      </c>
      <c r="CI351" s="30"/>
      <c r="CJ351" s="30"/>
      <c r="CK351" s="30"/>
      <c r="CP351" s="222" t="b">
        <f t="shared" si="39"/>
        <v>0</v>
      </c>
      <c r="CQ351" s="222" t="b">
        <f t="shared" si="40"/>
        <v>0</v>
      </c>
      <c r="CY351" s="222" t="b">
        <f>CY134</f>
        <v>0</v>
      </c>
      <c r="DC351" s="37"/>
      <c r="DD351" s="223"/>
      <c r="DE351" s="223"/>
      <c r="DF351" s="223"/>
      <c r="DG351" s="223"/>
      <c r="DH351" s="223"/>
      <c r="DJ351" s="254"/>
      <c r="DS351" s="231"/>
    </row>
    <row r="352" spans="6:123">
      <c r="F352" s="220"/>
      <c r="G352" s="220"/>
      <c r="H352" s="220"/>
      <c r="I352" s="220"/>
      <c r="J352" s="220"/>
      <c r="K352" s="220"/>
      <c r="L352" s="220"/>
      <c r="M352" s="220"/>
      <c r="N352" s="220"/>
      <c r="O352" s="220"/>
      <c r="P352" s="220"/>
      <c r="Q352" s="220"/>
      <c r="R352" s="220"/>
      <c r="S352" s="220"/>
      <c r="T352" s="220"/>
      <c r="U352" s="220"/>
      <c r="V352" s="220"/>
      <c r="W352" s="220"/>
      <c r="X352" s="220"/>
      <c r="Y352" s="220"/>
      <c r="Z352" s="220"/>
      <c r="AA352" s="220"/>
      <c r="AB352" s="220"/>
      <c r="AC352" s="220"/>
      <c r="AD352" s="220"/>
      <c r="AE352" s="220"/>
      <c r="AF352" s="220"/>
      <c r="AG352" s="220"/>
      <c r="AH352" s="220"/>
      <c r="AI352" s="220"/>
      <c r="AJ352" s="220"/>
      <c r="AK352" s="220"/>
      <c r="AL352" s="220"/>
      <c r="AM352" s="220"/>
      <c r="AN352" s="220"/>
      <c r="AO352" s="220"/>
      <c r="AP352" s="220"/>
      <c r="AQ352" s="220"/>
      <c r="AR352" s="220"/>
      <c r="AS352" s="220"/>
      <c r="AT352" s="220"/>
      <c r="AU352" s="220"/>
      <c r="AV352" s="220"/>
      <c r="AW352" s="220"/>
      <c r="AX352" s="220"/>
      <c r="AY352" s="220"/>
      <c r="AZ352" s="220"/>
      <c r="BA352" s="220"/>
      <c r="BB352" s="220"/>
      <c r="BC352" s="220"/>
      <c r="BD352" s="220"/>
      <c r="BE352" s="220"/>
      <c r="BF352" s="220"/>
      <c r="BG352" s="35"/>
      <c r="CF352" s="274" t="s">
        <v>444</v>
      </c>
      <c r="CG352" s="277" t="s">
        <v>444</v>
      </c>
      <c r="CH352" s="247" t="b">
        <f t="shared" si="38"/>
        <v>0</v>
      </c>
      <c r="CI352" s="30"/>
      <c r="CJ352" s="30"/>
      <c r="CK352" s="30"/>
      <c r="CP352" s="222" t="b">
        <f t="shared" si="39"/>
        <v>0</v>
      </c>
      <c r="CQ352" s="222" t="b">
        <f t="shared" si="40"/>
        <v>0</v>
      </c>
      <c r="CZ352" s="222" t="b">
        <f>CZ135</f>
        <v>0</v>
      </c>
      <c r="DC352" s="37"/>
      <c r="DD352" s="223"/>
      <c r="DE352" s="223"/>
      <c r="DF352" s="223"/>
      <c r="DG352" s="223"/>
      <c r="DH352" s="223"/>
      <c r="DJ352" s="254"/>
      <c r="DS352" s="231"/>
    </row>
    <row r="353" spans="6:123">
      <c r="F353" s="220"/>
      <c r="G353" s="220"/>
      <c r="H353" s="220"/>
      <c r="I353" s="220"/>
      <c r="J353" s="220"/>
      <c r="K353" s="220"/>
      <c r="L353" s="220"/>
      <c r="M353" s="220"/>
      <c r="N353" s="220"/>
      <c r="O353" s="220"/>
      <c r="P353" s="220"/>
      <c r="Q353" s="220"/>
      <c r="R353" s="220"/>
      <c r="S353" s="220"/>
      <c r="T353" s="220"/>
      <c r="U353" s="220"/>
      <c r="V353" s="220"/>
      <c r="W353" s="220"/>
      <c r="X353" s="220"/>
      <c r="Y353" s="220"/>
      <c r="Z353" s="220"/>
      <c r="AA353" s="220"/>
      <c r="AB353" s="220"/>
      <c r="AC353" s="220"/>
      <c r="AD353" s="220"/>
      <c r="AE353" s="220"/>
      <c r="AF353" s="220"/>
      <c r="AG353" s="220"/>
      <c r="AH353" s="220"/>
      <c r="AI353" s="220"/>
      <c r="AJ353" s="220"/>
      <c r="AK353" s="220"/>
      <c r="AL353" s="220"/>
      <c r="AM353" s="220"/>
      <c r="AN353" s="220"/>
      <c r="AO353" s="220"/>
      <c r="AP353" s="220"/>
      <c r="AQ353" s="220"/>
      <c r="AR353" s="220"/>
      <c r="AS353" s="220"/>
      <c r="AT353" s="220"/>
      <c r="AU353" s="220"/>
      <c r="AV353" s="220"/>
      <c r="AW353" s="220"/>
      <c r="AX353" s="220"/>
      <c r="AY353" s="220"/>
      <c r="AZ353" s="220"/>
      <c r="BA353" s="220"/>
      <c r="BB353" s="220"/>
      <c r="BC353" s="220"/>
      <c r="BD353" s="220"/>
      <c r="BE353" s="220"/>
      <c r="BF353" s="220"/>
      <c r="BG353" s="35"/>
      <c r="CF353" s="274" t="s">
        <v>860</v>
      </c>
      <c r="CG353" s="277" t="s">
        <v>445</v>
      </c>
      <c r="CH353" s="247" t="b">
        <f t="shared" si="38"/>
        <v>0</v>
      </c>
      <c r="CI353" s="30"/>
      <c r="CJ353" s="30"/>
      <c r="CK353" s="30"/>
      <c r="CP353" s="222" t="b">
        <f t="shared" si="39"/>
        <v>0</v>
      </c>
      <c r="CQ353" s="222" t="b">
        <f t="shared" si="40"/>
        <v>0</v>
      </c>
      <c r="CY353" s="222" t="b">
        <f>CY134</f>
        <v>0</v>
      </c>
      <c r="DC353" s="37"/>
      <c r="DD353" s="223"/>
      <c r="DE353" s="223"/>
      <c r="DF353" s="223"/>
      <c r="DG353" s="223"/>
      <c r="DH353" s="223"/>
      <c r="DJ353" s="254"/>
      <c r="DS353" s="231"/>
    </row>
    <row r="354" spans="6:123">
      <c r="F354" s="220"/>
      <c r="G354" s="220"/>
      <c r="H354" s="220"/>
      <c r="I354" s="220"/>
      <c r="J354" s="220"/>
      <c r="K354" s="220"/>
      <c r="L354" s="220"/>
      <c r="M354" s="220"/>
      <c r="N354" s="220"/>
      <c r="O354" s="220"/>
      <c r="P354" s="220"/>
      <c r="Q354" s="220"/>
      <c r="R354" s="220"/>
      <c r="S354" s="220"/>
      <c r="T354" s="220"/>
      <c r="U354" s="220"/>
      <c r="V354" s="220"/>
      <c r="W354" s="220"/>
      <c r="X354" s="220"/>
      <c r="Y354" s="220"/>
      <c r="Z354" s="220"/>
      <c r="AA354" s="220"/>
      <c r="AB354" s="220"/>
      <c r="AC354" s="220"/>
      <c r="AD354" s="220"/>
      <c r="AE354" s="220"/>
      <c r="AF354" s="220"/>
      <c r="AG354" s="220"/>
      <c r="AH354" s="220"/>
      <c r="AI354" s="220"/>
      <c r="AJ354" s="220"/>
      <c r="AK354" s="220"/>
      <c r="AL354" s="220"/>
      <c r="AM354" s="220"/>
      <c r="AN354" s="220"/>
      <c r="AO354" s="220"/>
      <c r="AP354" s="220"/>
      <c r="AQ354" s="220"/>
      <c r="AR354" s="220"/>
      <c r="AS354" s="220"/>
      <c r="AT354" s="220"/>
      <c r="AU354" s="220"/>
      <c r="AV354" s="220"/>
      <c r="AW354" s="220"/>
      <c r="AX354" s="220"/>
      <c r="AY354" s="220"/>
      <c r="AZ354" s="220"/>
      <c r="BA354" s="220"/>
      <c r="BB354" s="220"/>
      <c r="BC354" s="220"/>
      <c r="BD354" s="220"/>
      <c r="BE354" s="220"/>
      <c r="BF354" s="220"/>
      <c r="BG354" s="35"/>
      <c r="CF354" s="274" t="s">
        <v>917</v>
      </c>
      <c r="CG354" s="277" t="s">
        <v>446</v>
      </c>
      <c r="CH354" s="247" t="b">
        <f t="shared" si="38"/>
        <v>0</v>
      </c>
      <c r="CI354" s="30"/>
      <c r="CJ354" s="30"/>
      <c r="CK354" s="30"/>
      <c r="CP354" s="222" t="b">
        <f t="shared" si="39"/>
        <v>0</v>
      </c>
      <c r="CQ354" s="222" t="b">
        <f t="shared" si="40"/>
        <v>0</v>
      </c>
      <c r="CZ354" s="222" t="b">
        <f>CZ135</f>
        <v>0</v>
      </c>
      <c r="DC354" s="37"/>
      <c r="DD354" s="223"/>
      <c r="DE354" s="223"/>
      <c r="DF354" s="223"/>
      <c r="DG354" s="223"/>
      <c r="DH354" s="223"/>
      <c r="DJ354" s="254"/>
      <c r="DS354" s="231"/>
    </row>
    <row r="355" spans="6:123">
      <c r="F355" s="220"/>
      <c r="G355" s="220"/>
      <c r="H355" s="220"/>
      <c r="I355" s="220"/>
      <c r="J355" s="220"/>
      <c r="K355" s="220"/>
      <c r="L355" s="220"/>
      <c r="M355" s="220"/>
      <c r="N355" s="220"/>
      <c r="O355" s="220"/>
      <c r="P355" s="220"/>
      <c r="Q355" s="220"/>
      <c r="R355" s="220"/>
      <c r="S355" s="220"/>
      <c r="T355" s="220"/>
      <c r="U355" s="220"/>
      <c r="V355" s="220"/>
      <c r="W355" s="220"/>
      <c r="X355" s="220"/>
      <c r="Y355" s="220"/>
      <c r="Z355" s="220"/>
      <c r="AA355" s="220"/>
      <c r="AB355" s="220"/>
      <c r="AC355" s="220"/>
      <c r="AD355" s="220"/>
      <c r="AE355" s="220"/>
      <c r="AF355" s="220"/>
      <c r="AG355" s="220"/>
      <c r="AH355" s="220"/>
      <c r="AI355" s="220"/>
      <c r="AJ355" s="220"/>
      <c r="AK355" s="220"/>
      <c r="AL355" s="220"/>
      <c r="AM355" s="220"/>
      <c r="AN355" s="220"/>
      <c r="AO355" s="220"/>
      <c r="AP355" s="220"/>
      <c r="AQ355" s="220"/>
      <c r="AR355" s="220"/>
      <c r="AS355" s="220"/>
      <c r="AT355" s="220"/>
      <c r="AU355" s="220"/>
      <c r="AV355" s="220"/>
      <c r="AW355" s="220"/>
      <c r="AX355" s="220"/>
      <c r="AY355" s="220"/>
      <c r="AZ355" s="220"/>
      <c r="BA355" s="220"/>
      <c r="BB355" s="220"/>
      <c r="BC355" s="220"/>
      <c r="BD355" s="220"/>
      <c r="BE355" s="220"/>
      <c r="BF355" s="220"/>
      <c r="BG355" s="35"/>
      <c r="CF355" s="274" t="s">
        <v>813</v>
      </c>
      <c r="CG355" s="277" t="s">
        <v>447</v>
      </c>
      <c r="CH355" s="247" t="b">
        <f t="shared" si="38"/>
        <v>0</v>
      </c>
      <c r="CI355" s="30"/>
      <c r="CJ355" s="30"/>
      <c r="CK355" s="30"/>
      <c r="CP355" s="222" t="b">
        <f t="shared" si="39"/>
        <v>0</v>
      </c>
      <c r="CQ355" s="222" t="b">
        <f t="shared" si="40"/>
        <v>0</v>
      </c>
      <c r="CY355" s="222" t="b">
        <f>CY134</f>
        <v>0</v>
      </c>
      <c r="DC355" s="37"/>
      <c r="DD355" s="223"/>
      <c r="DE355" s="223"/>
      <c r="DF355" s="223"/>
      <c r="DG355" s="223"/>
      <c r="DH355" s="223"/>
      <c r="DJ355" s="254"/>
      <c r="DS355" s="231"/>
    </row>
    <row r="356" spans="6:123">
      <c r="F356" s="220"/>
      <c r="G356" s="220"/>
      <c r="H356" s="220"/>
      <c r="I356" s="220"/>
      <c r="J356" s="220"/>
      <c r="K356" s="220"/>
      <c r="L356" s="220"/>
      <c r="M356" s="220"/>
      <c r="N356" s="220"/>
      <c r="O356" s="220"/>
      <c r="P356" s="220"/>
      <c r="Q356" s="220"/>
      <c r="R356" s="220"/>
      <c r="S356" s="220"/>
      <c r="T356" s="220"/>
      <c r="U356" s="220"/>
      <c r="V356" s="220"/>
      <c r="W356" s="220"/>
      <c r="X356" s="220"/>
      <c r="Y356" s="220"/>
      <c r="Z356" s="220"/>
      <c r="AA356" s="220"/>
      <c r="AB356" s="220"/>
      <c r="AC356" s="220"/>
      <c r="AD356" s="220"/>
      <c r="AE356" s="220"/>
      <c r="AF356" s="220"/>
      <c r="AG356" s="220"/>
      <c r="AH356" s="220"/>
      <c r="AI356" s="220"/>
      <c r="AJ356" s="220"/>
      <c r="AK356" s="220"/>
      <c r="AL356" s="220"/>
      <c r="AM356" s="220"/>
      <c r="AN356" s="220"/>
      <c r="AO356" s="220"/>
      <c r="AP356" s="220"/>
      <c r="AQ356" s="220"/>
      <c r="AR356" s="220"/>
      <c r="AS356" s="220"/>
      <c r="AT356" s="220"/>
      <c r="AU356" s="220"/>
      <c r="AV356" s="220"/>
      <c r="AW356" s="220"/>
      <c r="AX356" s="220"/>
      <c r="AY356" s="220"/>
      <c r="AZ356" s="220"/>
      <c r="BA356" s="220"/>
      <c r="BB356" s="220"/>
      <c r="BC356" s="220"/>
      <c r="BD356" s="220"/>
      <c r="BE356" s="220"/>
      <c r="BF356" s="220"/>
      <c r="BG356" s="35"/>
      <c r="CF356" s="274" t="s">
        <v>918</v>
      </c>
      <c r="CG356" s="277" t="s">
        <v>448</v>
      </c>
      <c r="CH356" s="247" t="b">
        <f t="shared" si="38"/>
        <v>0</v>
      </c>
      <c r="CI356" s="30"/>
      <c r="CJ356" s="30"/>
      <c r="CK356" s="30"/>
      <c r="CP356" s="222" t="b">
        <f t="shared" si="39"/>
        <v>0</v>
      </c>
      <c r="CQ356" s="222" t="b">
        <f t="shared" si="40"/>
        <v>0</v>
      </c>
      <c r="CZ356" s="222" t="b">
        <f>CZ135</f>
        <v>0</v>
      </c>
      <c r="DC356" s="37"/>
      <c r="DD356" s="223"/>
      <c r="DE356" s="223"/>
      <c r="DF356" s="223"/>
      <c r="DG356" s="223"/>
      <c r="DH356" s="223"/>
      <c r="DJ356" s="254"/>
      <c r="DS356" s="231"/>
    </row>
    <row r="357" spans="6:123">
      <c r="F357" s="220"/>
      <c r="G357" s="220"/>
      <c r="H357" s="220"/>
      <c r="I357" s="220"/>
      <c r="J357" s="220"/>
      <c r="K357" s="220"/>
      <c r="L357" s="220"/>
      <c r="M357" s="220"/>
      <c r="N357" s="220"/>
      <c r="O357" s="220"/>
      <c r="P357" s="220"/>
      <c r="Q357" s="220"/>
      <c r="R357" s="220"/>
      <c r="S357" s="220"/>
      <c r="T357" s="220"/>
      <c r="U357" s="220"/>
      <c r="V357" s="220"/>
      <c r="W357" s="220"/>
      <c r="X357" s="220"/>
      <c r="Y357" s="220"/>
      <c r="Z357" s="220"/>
      <c r="AA357" s="220"/>
      <c r="AB357" s="220"/>
      <c r="AC357" s="220"/>
      <c r="AD357" s="220"/>
      <c r="AE357" s="220"/>
      <c r="AF357" s="220"/>
      <c r="AG357" s="220"/>
      <c r="AH357" s="220"/>
      <c r="AI357" s="220"/>
      <c r="AJ357" s="220"/>
      <c r="AK357" s="220"/>
      <c r="AL357" s="220"/>
      <c r="AM357" s="220"/>
      <c r="AN357" s="220"/>
      <c r="AO357" s="220"/>
      <c r="AP357" s="220"/>
      <c r="AQ357" s="220"/>
      <c r="AR357" s="220"/>
      <c r="AS357" s="220"/>
      <c r="AT357" s="220"/>
      <c r="AU357" s="220"/>
      <c r="AV357" s="220"/>
      <c r="AW357" s="220"/>
      <c r="AX357" s="220"/>
      <c r="AY357" s="220"/>
      <c r="AZ357" s="220"/>
      <c r="BA357" s="220"/>
      <c r="BB357" s="220"/>
      <c r="BC357" s="220"/>
      <c r="BD357" s="220"/>
      <c r="BE357" s="220"/>
      <c r="BF357" s="220"/>
      <c r="BG357" s="35"/>
      <c r="CF357" s="274" t="s">
        <v>830</v>
      </c>
      <c r="CG357" s="277" t="s">
        <v>449</v>
      </c>
      <c r="CH357" s="247" t="b">
        <f t="shared" si="38"/>
        <v>0</v>
      </c>
      <c r="CI357" s="30"/>
      <c r="CJ357" s="30"/>
      <c r="CK357" s="30"/>
      <c r="CP357" s="222" t="b">
        <f t="shared" si="39"/>
        <v>0</v>
      </c>
      <c r="CQ357" s="222" t="b">
        <f t="shared" si="40"/>
        <v>0</v>
      </c>
      <c r="CY357" s="222" t="b">
        <f>CY134</f>
        <v>0</v>
      </c>
      <c r="DC357" s="37"/>
      <c r="DD357" s="223"/>
      <c r="DE357" s="223"/>
      <c r="DF357" s="223"/>
      <c r="DG357" s="223"/>
      <c r="DH357" s="223"/>
      <c r="DJ357" s="254"/>
      <c r="DS357" s="231"/>
    </row>
    <row r="358" spans="6:123">
      <c r="F358" s="220"/>
      <c r="G358" s="220"/>
      <c r="H358" s="220"/>
      <c r="I358" s="220"/>
      <c r="J358" s="220"/>
      <c r="K358" s="220"/>
      <c r="L358" s="220"/>
      <c r="M358" s="220"/>
      <c r="N358" s="220"/>
      <c r="O358" s="220"/>
      <c r="P358" s="220"/>
      <c r="Q358" s="220"/>
      <c r="R358" s="220"/>
      <c r="S358" s="220"/>
      <c r="T358" s="220"/>
      <c r="U358" s="220"/>
      <c r="V358" s="220"/>
      <c r="W358" s="220"/>
      <c r="X358" s="220"/>
      <c r="Y358" s="220"/>
      <c r="Z358" s="220"/>
      <c r="AA358" s="220"/>
      <c r="AB358" s="220"/>
      <c r="AC358" s="220"/>
      <c r="AD358" s="220"/>
      <c r="AE358" s="220"/>
      <c r="AF358" s="220"/>
      <c r="AG358" s="220"/>
      <c r="AH358" s="220"/>
      <c r="AI358" s="220"/>
      <c r="AJ358" s="220"/>
      <c r="AK358" s="220"/>
      <c r="AL358" s="220"/>
      <c r="AM358" s="220"/>
      <c r="AN358" s="220"/>
      <c r="AO358" s="220"/>
      <c r="AP358" s="220"/>
      <c r="AQ358" s="220"/>
      <c r="AR358" s="220"/>
      <c r="AS358" s="220"/>
      <c r="AT358" s="220"/>
      <c r="AU358" s="220"/>
      <c r="AV358" s="220"/>
      <c r="AW358" s="220"/>
      <c r="AX358" s="220"/>
      <c r="AY358" s="220"/>
      <c r="AZ358" s="220"/>
      <c r="BA358" s="220"/>
      <c r="BB358" s="220"/>
      <c r="BC358" s="220"/>
      <c r="BD358" s="220"/>
      <c r="BE358" s="220"/>
      <c r="BF358" s="220"/>
      <c r="BG358" s="35"/>
      <c r="CF358" s="274" t="s">
        <v>919</v>
      </c>
      <c r="CG358" s="277" t="s">
        <v>450</v>
      </c>
      <c r="CH358" s="247" t="b">
        <f t="shared" si="38"/>
        <v>0</v>
      </c>
      <c r="CI358" s="30"/>
      <c r="CJ358" s="30"/>
      <c r="CK358" s="30"/>
      <c r="CP358" s="222" t="b">
        <f t="shared" si="39"/>
        <v>0</v>
      </c>
      <c r="CQ358" s="222" t="b">
        <f t="shared" si="40"/>
        <v>0</v>
      </c>
      <c r="CZ358" s="222" t="b">
        <f>CZ135</f>
        <v>0</v>
      </c>
      <c r="DC358" s="37"/>
      <c r="DD358" s="223"/>
      <c r="DE358" s="223"/>
      <c r="DF358" s="223"/>
      <c r="DG358" s="223"/>
      <c r="DH358" s="223"/>
      <c r="DJ358" s="254"/>
      <c r="DS358" s="231"/>
    </row>
    <row r="359" spans="6:123">
      <c r="F359" s="220"/>
      <c r="G359" s="220"/>
      <c r="H359" s="220"/>
      <c r="I359" s="220"/>
      <c r="J359" s="220"/>
      <c r="K359" s="220"/>
      <c r="L359" s="220"/>
      <c r="M359" s="220"/>
      <c r="N359" s="220"/>
      <c r="O359" s="220"/>
      <c r="P359" s="220"/>
      <c r="Q359" s="220"/>
      <c r="R359" s="220"/>
      <c r="S359" s="220"/>
      <c r="T359" s="220"/>
      <c r="U359" s="220"/>
      <c r="V359" s="220"/>
      <c r="W359" s="220"/>
      <c r="X359" s="220"/>
      <c r="Y359" s="220"/>
      <c r="Z359" s="220"/>
      <c r="AA359" s="220"/>
      <c r="AB359" s="220"/>
      <c r="AC359" s="220"/>
      <c r="AD359" s="220"/>
      <c r="AE359" s="220"/>
      <c r="AF359" s="220"/>
      <c r="AG359" s="220"/>
      <c r="AH359" s="220"/>
      <c r="AI359" s="220"/>
      <c r="AJ359" s="220"/>
      <c r="AK359" s="220"/>
      <c r="AL359" s="220"/>
      <c r="AM359" s="220"/>
      <c r="AN359" s="220"/>
      <c r="AO359" s="220"/>
      <c r="AP359" s="220"/>
      <c r="AQ359" s="220"/>
      <c r="AR359" s="220"/>
      <c r="AS359" s="220"/>
      <c r="AT359" s="220"/>
      <c r="AU359" s="220"/>
      <c r="AV359" s="220"/>
      <c r="AW359" s="220"/>
      <c r="AX359" s="220"/>
      <c r="AY359" s="220"/>
      <c r="AZ359" s="220"/>
      <c r="BA359" s="220"/>
      <c r="BB359" s="220"/>
      <c r="BC359" s="220"/>
      <c r="BD359" s="220"/>
      <c r="BE359" s="220"/>
      <c r="BF359" s="220"/>
      <c r="BG359" s="35"/>
      <c r="CF359" s="274" t="s">
        <v>845</v>
      </c>
      <c r="CG359" s="277" t="s">
        <v>451</v>
      </c>
      <c r="CH359" s="247" t="b">
        <f t="shared" si="38"/>
        <v>0</v>
      </c>
      <c r="CI359" s="30"/>
      <c r="CJ359" s="30"/>
      <c r="CK359" s="30"/>
      <c r="CP359" s="222" t="b">
        <f t="shared" si="39"/>
        <v>0</v>
      </c>
      <c r="CQ359" s="222" t="b">
        <f t="shared" si="40"/>
        <v>0</v>
      </c>
      <c r="CY359" s="222" t="b">
        <f>CY134</f>
        <v>0</v>
      </c>
      <c r="DC359" s="37"/>
      <c r="DD359" s="223"/>
      <c r="DE359" s="223"/>
      <c r="DF359" s="223"/>
      <c r="DG359" s="223"/>
      <c r="DH359" s="223"/>
      <c r="DJ359" s="254"/>
      <c r="DS359" s="231"/>
    </row>
    <row r="360" spans="6:123">
      <c r="F360" s="220"/>
      <c r="G360" s="220"/>
      <c r="H360" s="220"/>
      <c r="I360" s="220"/>
      <c r="J360" s="220"/>
      <c r="K360" s="220"/>
      <c r="L360" s="220"/>
      <c r="M360" s="220"/>
      <c r="N360" s="220"/>
      <c r="O360" s="220"/>
      <c r="P360" s="220"/>
      <c r="Q360" s="220"/>
      <c r="R360" s="220"/>
      <c r="S360" s="220"/>
      <c r="T360" s="220"/>
      <c r="U360" s="220"/>
      <c r="V360" s="220"/>
      <c r="W360" s="220"/>
      <c r="X360" s="220"/>
      <c r="Y360" s="220"/>
      <c r="Z360" s="220"/>
      <c r="AA360" s="220"/>
      <c r="AB360" s="220"/>
      <c r="AC360" s="220"/>
      <c r="AD360" s="220"/>
      <c r="AE360" s="220"/>
      <c r="AF360" s="220"/>
      <c r="AG360" s="220"/>
      <c r="AH360" s="220"/>
      <c r="AI360" s="220"/>
      <c r="AJ360" s="220"/>
      <c r="AK360" s="220"/>
      <c r="AL360" s="220"/>
      <c r="AM360" s="220"/>
      <c r="AN360" s="220"/>
      <c r="AO360" s="220"/>
      <c r="AP360" s="220"/>
      <c r="AQ360" s="220"/>
      <c r="AR360" s="220"/>
      <c r="AS360" s="220"/>
      <c r="AT360" s="220"/>
      <c r="AU360" s="220"/>
      <c r="AV360" s="220"/>
      <c r="AW360" s="220"/>
      <c r="AX360" s="220"/>
      <c r="AY360" s="220"/>
      <c r="AZ360" s="220"/>
      <c r="BA360" s="220"/>
      <c r="BB360" s="220"/>
      <c r="BC360" s="220"/>
      <c r="BD360" s="220"/>
      <c r="BE360" s="220"/>
      <c r="BF360" s="220"/>
      <c r="BG360" s="35"/>
      <c r="CF360" s="274" t="s">
        <v>920</v>
      </c>
      <c r="CG360" s="277" t="s">
        <v>452</v>
      </c>
      <c r="CH360" s="247" t="b">
        <f t="shared" si="38"/>
        <v>0</v>
      </c>
      <c r="CI360" s="30"/>
      <c r="CJ360" s="30"/>
      <c r="CK360" s="30"/>
      <c r="CP360" s="222" t="b">
        <f t="shared" si="39"/>
        <v>0</v>
      </c>
      <c r="CQ360" s="222" t="b">
        <f t="shared" si="40"/>
        <v>0</v>
      </c>
      <c r="CZ360" s="222" t="b">
        <f>CZ135</f>
        <v>0</v>
      </c>
      <c r="DC360" s="37"/>
      <c r="DD360" s="223"/>
      <c r="DE360" s="223"/>
      <c r="DF360" s="223"/>
      <c r="DG360" s="223"/>
      <c r="DH360" s="223"/>
      <c r="DJ360" s="254"/>
      <c r="DS360" s="231"/>
    </row>
    <row r="361" spans="6:123">
      <c r="F361" s="220"/>
      <c r="G361" s="220"/>
      <c r="H361" s="220"/>
      <c r="I361" s="220"/>
      <c r="J361" s="220"/>
      <c r="K361" s="220"/>
      <c r="L361" s="220"/>
      <c r="M361" s="220"/>
      <c r="N361" s="220"/>
      <c r="O361" s="220"/>
      <c r="P361" s="220"/>
      <c r="Q361" s="220"/>
      <c r="R361" s="220"/>
      <c r="S361" s="220"/>
      <c r="T361" s="220"/>
      <c r="U361" s="220"/>
      <c r="V361" s="220"/>
      <c r="W361" s="220"/>
      <c r="X361" s="220"/>
      <c r="Y361" s="220"/>
      <c r="Z361" s="220"/>
      <c r="AA361" s="220"/>
      <c r="AB361" s="220"/>
      <c r="AC361" s="220"/>
      <c r="AD361" s="220"/>
      <c r="AE361" s="220"/>
      <c r="AF361" s="220"/>
      <c r="AG361" s="220"/>
      <c r="AH361" s="220"/>
      <c r="AI361" s="220"/>
      <c r="AJ361" s="220"/>
      <c r="AK361" s="220"/>
      <c r="AL361" s="220"/>
      <c r="AM361" s="220"/>
      <c r="AN361" s="220"/>
      <c r="AO361" s="220"/>
      <c r="AP361" s="220"/>
      <c r="AQ361" s="220"/>
      <c r="AR361" s="220"/>
      <c r="AS361" s="220"/>
      <c r="AT361" s="220"/>
      <c r="AU361" s="220"/>
      <c r="AV361" s="220"/>
      <c r="AW361" s="220"/>
      <c r="AX361" s="220"/>
      <c r="AY361" s="220"/>
      <c r="AZ361" s="220"/>
      <c r="BA361" s="220"/>
      <c r="BB361" s="220"/>
      <c r="BC361" s="220"/>
      <c r="BD361" s="220"/>
      <c r="BE361" s="220"/>
      <c r="BF361" s="220"/>
      <c r="BG361" s="35"/>
      <c r="CF361" s="274" t="s">
        <v>168</v>
      </c>
      <c r="CG361" s="277" t="s">
        <v>168</v>
      </c>
      <c r="CH361" s="247" t="b">
        <f t="shared" si="38"/>
        <v>0</v>
      </c>
      <c r="CI361" s="30"/>
      <c r="CJ361" s="30"/>
      <c r="CK361" s="30"/>
      <c r="CP361" s="222" t="b">
        <f t="shared" si="39"/>
        <v>0</v>
      </c>
      <c r="CQ361" s="222" t="b">
        <f t="shared" si="40"/>
        <v>0</v>
      </c>
      <c r="CY361" s="222" t="b">
        <f>CY134</f>
        <v>0</v>
      </c>
      <c r="DC361" s="37"/>
      <c r="DD361" s="223"/>
      <c r="DE361" s="223"/>
      <c r="DF361" s="223"/>
      <c r="DG361" s="223"/>
      <c r="DH361" s="223"/>
      <c r="DJ361" s="254"/>
      <c r="DS361" s="231"/>
    </row>
    <row r="362" spans="6:123">
      <c r="F362" s="220"/>
      <c r="G362" s="220"/>
      <c r="H362" s="220"/>
      <c r="I362" s="220"/>
      <c r="J362" s="220"/>
      <c r="K362" s="220"/>
      <c r="L362" s="220"/>
      <c r="M362" s="220"/>
      <c r="N362" s="220"/>
      <c r="O362" s="220"/>
      <c r="P362" s="220"/>
      <c r="Q362" s="220"/>
      <c r="R362" s="220"/>
      <c r="S362" s="220"/>
      <c r="T362" s="220"/>
      <c r="U362" s="220"/>
      <c r="V362" s="220"/>
      <c r="W362" s="220"/>
      <c r="X362" s="220"/>
      <c r="Y362" s="220"/>
      <c r="Z362" s="220"/>
      <c r="AA362" s="220"/>
      <c r="AB362" s="220"/>
      <c r="AC362" s="220"/>
      <c r="AD362" s="220"/>
      <c r="AE362" s="220"/>
      <c r="AF362" s="220"/>
      <c r="AG362" s="220"/>
      <c r="AH362" s="220"/>
      <c r="AI362" s="220"/>
      <c r="AJ362" s="220"/>
      <c r="AK362" s="220"/>
      <c r="AL362" s="220"/>
      <c r="AM362" s="220"/>
      <c r="AN362" s="220"/>
      <c r="AO362" s="220"/>
      <c r="AP362" s="220"/>
      <c r="AQ362" s="220"/>
      <c r="AR362" s="220"/>
      <c r="AS362" s="220"/>
      <c r="AT362" s="220"/>
      <c r="AU362" s="220"/>
      <c r="AV362" s="220"/>
      <c r="AW362" s="220"/>
      <c r="AX362" s="220"/>
      <c r="AY362" s="220"/>
      <c r="AZ362" s="220"/>
      <c r="BA362" s="220"/>
      <c r="BB362" s="220"/>
      <c r="BC362" s="220"/>
      <c r="BD362" s="220"/>
      <c r="BE362" s="220"/>
      <c r="BF362" s="220"/>
      <c r="BG362" s="35"/>
      <c r="CF362" s="274" t="s">
        <v>453</v>
      </c>
      <c r="CG362" s="277" t="s">
        <v>453</v>
      </c>
      <c r="CH362" s="247" t="b">
        <f t="shared" si="38"/>
        <v>0</v>
      </c>
      <c r="CI362" s="30"/>
      <c r="CJ362" s="30"/>
      <c r="CK362" s="30"/>
      <c r="CP362" s="222" t="b">
        <f t="shared" si="39"/>
        <v>0</v>
      </c>
      <c r="CQ362" s="222" t="b">
        <f t="shared" si="40"/>
        <v>0</v>
      </c>
      <c r="CZ362" s="222" t="b">
        <f>CZ135</f>
        <v>0</v>
      </c>
      <c r="DC362" s="37"/>
      <c r="DD362" s="223"/>
      <c r="DE362" s="223"/>
      <c r="DF362" s="223"/>
      <c r="DG362" s="223"/>
      <c r="DH362" s="223"/>
      <c r="DJ362" s="254"/>
      <c r="DS362" s="231"/>
    </row>
    <row r="363" spans="6:123">
      <c r="F363" s="220"/>
      <c r="G363" s="220"/>
      <c r="H363" s="220"/>
      <c r="I363" s="220"/>
      <c r="J363" s="220"/>
      <c r="K363" s="220"/>
      <c r="L363" s="220"/>
      <c r="M363" s="220"/>
      <c r="N363" s="220"/>
      <c r="O363" s="220"/>
      <c r="P363" s="220"/>
      <c r="Q363" s="220"/>
      <c r="R363" s="220"/>
      <c r="S363" s="220"/>
      <c r="T363" s="220"/>
      <c r="U363" s="220"/>
      <c r="V363" s="220"/>
      <c r="W363" s="220"/>
      <c r="X363" s="220"/>
      <c r="Y363" s="220"/>
      <c r="Z363" s="220"/>
      <c r="AA363" s="220"/>
      <c r="AB363" s="220"/>
      <c r="AC363" s="220"/>
      <c r="AD363" s="220"/>
      <c r="AE363" s="220"/>
      <c r="AF363" s="220"/>
      <c r="AG363" s="220"/>
      <c r="AH363" s="220"/>
      <c r="AI363" s="220"/>
      <c r="AJ363" s="220"/>
      <c r="AK363" s="220"/>
      <c r="AL363" s="220"/>
      <c r="AM363" s="220"/>
      <c r="AN363" s="220"/>
      <c r="AO363" s="220"/>
      <c r="AP363" s="220"/>
      <c r="AQ363" s="220"/>
      <c r="AR363" s="220"/>
      <c r="AS363" s="220"/>
      <c r="AT363" s="220"/>
      <c r="AU363" s="220"/>
      <c r="AV363" s="220"/>
      <c r="AW363" s="220"/>
      <c r="AX363" s="220"/>
      <c r="AY363" s="220"/>
      <c r="AZ363" s="220"/>
      <c r="BA363" s="220"/>
      <c r="BB363" s="220"/>
      <c r="BC363" s="220"/>
      <c r="BD363" s="220"/>
      <c r="BE363" s="220"/>
      <c r="BF363" s="220"/>
      <c r="BG363" s="35"/>
      <c r="CF363" s="274" t="s">
        <v>171</v>
      </c>
      <c r="CG363" s="277" t="s">
        <v>171</v>
      </c>
      <c r="CH363" s="247" t="b">
        <f t="shared" si="38"/>
        <v>0</v>
      </c>
      <c r="CI363" s="30"/>
      <c r="CJ363" s="30"/>
      <c r="CK363" s="30"/>
      <c r="CP363" s="222" t="b">
        <f t="shared" si="39"/>
        <v>0</v>
      </c>
      <c r="CQ363" s="222" t="b">
        <f t="shared" si="40"/>
        <v>0</v>
      </c>
      <c r="CY363" s="222" t="b">
        <f>CY134</f>
        <v>0</v>
      </c>
      <c r="DC363" s="37"/>
      <c r="DD363" s="223"/>
      <c r="DE363" s="223"/>
      <c r="DF363" s="223"/>
      <c r="DG363" s="223"/>
      <c r="DH363" s="223"/>
      <c r="DJ363" s="254"/>
      <c r="DS363" s="231"/>
    </row>
    <row r="364" spans="6:123">
      <c r="F364" s="220"/>
      <c r="G364" s="220"/>
      <c r="H364" s="220"/>
      <c r="I364" s="220"/>
      <c r="J364" s="220"/>
      <c r="K364" s="220"/>
      <c r="L364" s="220"/>
      <c r="M364" s="220"/>
      <c r="N364" s="220"/>
      <c r="O364" s="220"/>
      <c r="P364" s="220"/>
      <c r="Q364" s="220"/>
      <c r="R364" s="220"/>
      <c r="S364" s="220"/>
      <c r="T364" s="220"/>
      <c r="U364" s="220"/>
      <c r="V364" s="220"/>
      <c r="W364" s="220"/>
      <c r="X364" s="220"/>
      <c r="Y364" s="220"/>
      <c r="Z364" s="220"/>
      <c r="AA364" s="220"/>
      <c r="AB364" s="220"/>
      <c r="AC364" s="220"/>
      <c r="AD364" s="220"/>
      <c r="AE364" s="220"/>
      <c r="AF364" s="220"/>
      <c r="AG364" s="220"/>
      <c r="AH364" s="220"/>
      <c r="AI364" s="220"/>
      <c r="AJ364" s="220"/>
      <c r="AK364" s="220"/>
      <c r="AL364" s="220"/>
      <c r="AM364" s="220"/>
      <c r="AN364" s="220"/>
      <c r="AO364" s="220"/>
      <c r="AP364" s="220"/>
      <c r="AQ364" s="220"/>
      <c r="AR364" s="220"/>
      <c r="AS364" s="220"/>
      <c r="AT364" s="220"/>
      <c r="AU364" s="220"/>
      <c r="AV364" s="220"/>
      <c r="AW364" s="220"/>
      <c r="AX364" s="220"/>
      <c r="AY364" s="220"/>
      <c r="AZ364" s="220"/>
      <c r="BA364" s="220"/>
      <c r="BB364" s="220"/>
      <c r="BC364" s="220"/>
      <c r="BD364" s="220"/>
      <c r="BE364" s="220"/>
      <c r="BF364" s="220"/>
      <c r="BG364" s="35"/>
      <c r="CF364" s="274" t="s">
        <v>454</v>
      </c>
      <c r="CG364" s="277" t="s">
        <v>454</v>
      </c>
      <c r="CH364" s="247" t="b">
        <f t="shared" si="38"/>
        <v>0</v>
      </c>
      <c r="CI364" s="30"/>
      <c r="CJ364" s="30"/>
      <c r="CK364" s="30"/>
      <c r="CP364" s="222" t="b">
        <f t="shared" si="39"/>
        <v>0</v>
      </c>
      <c r="CQ364" s="222" t="b">
        <f t="shared" si="40"/>
        <v>0</v>
      </c>
      <c r="CZ364" s="222" t="b">
        <f>CZ135</f>
        <v>0</v>
      </c>
      <c r="DC364" s="37"/>
      <c r="DD364" s="223"/>
      <c r="DE364" s="223"/>
      <c r="DF364" s="223"/>
      <c r="DG364" s="223"/>
      <c r="DH364" s="223"/>
      <c r="DJ364" s="254"/>
      <c r="DS364" s="231"/>
    </row>
    <row r="365" spans="6:123">
      <c r="F365" s="220"/>
      <c r="G365" s="220"/>
      <c r="H365" s="220"/>
      <c r="I365" s="220"/>
      <c r="J365" s="220"/>
      <c r="K365" s="220"/>
      <c r="L365" s="220"/>
      <c r="M365" s="220"/>
      <c r="N365" s="220"/>
      <c r="O365" s="220"/>
      <c r="P365" s="220"/>
      <c r="Q365" s="220"/>
      <c r="R365" s="220"/>
      <c r="S365" s="220"/>
      <c r="T365" s="220"/>
      <c r="U365" s="220"/>
      <c r="V365" s="220"/>
      <c r="W365" s="220"/>
      <c r="X365" s="220"/>
      <c r="Y365" s="220"/>
      <c r="Z365" s="220"/>
      <c r="AA365" s="220"/>
      <c r="AB365" s="220"/>
      <c r="AC365" s="220"/>
      <c r="AD365" s="220"/>
      <c r="AE365" s="220"/>
      <c r="AF365" s="220"/>
      <c r="AG365" s="220"/>
      <c r="AH365" s="220"/>
      <c r="AI365" s="220"/>
      <c r="AJ365" s="220"/>
      <c r="AK365" s="220"/>
      <c r="AL365" s="220"/>
      <c r="AM365" s="220"/>
      <c r="AN365" s="220"/>
      <c r="AO365" s="220"/>
      <c r="AP365" s="220"/>
      <c r="AQ365" s="220"/>
      <c r="AR365" s="220"/>
      <c r="AS365" s="220"/>
      <c r="AT365" s="220"/>
      <c r="AU365" s="220"/>
      <c r="AV365" s="220"/>
      <c r="AW365" s="220"/>
      <c r="AX365" s="220"/>
      <c r="AY365" s="220"/>
      <c r="AZ365" s="220"/>
      <c r="BA365" s="220"/>
      <c r="BB365" s="220"/>
      <c r="BC365" s="220"/>
      <c r="BD365" s="220"/>
      <c r="BE365" s="220"/>
      <c r="BF365" s="220"/>
      <c r="BG365" s="35"/>
      <c r="CF365" s="274" t="s">
        <v>172</v>
      </c>
      <c r="CG365" s="277" t="s">
        <v>172</v>
      </c>
      <c r="CH365" s="247" t="b">
        <f t="shared" si="38"/>
        <v>0</v>
      </c>
      <c r="CI365" s="30"/>
      <c r="CJ365" s="30"/>
      <c r="CK365" s="30"/>
      <c r="CP365" s="222" t="b">
        <f t="shared" si="39"/>
        <v>0</v>
      </c>
      <c r="CQ365" s="222" t="b">
        <f t="shared" si="40"/>
        <v>0</v>
      </c>
      <c r="CR365" s="222" t="b">
        <f>CR127</f>
        <v>0</v>
      </c>
      <c r="CY365" s="222" t="b">
        <f>CY134</f>
        <v>0</v>
      </c>
      <c r="DC365" s="37"/>
      <c r="DD365" s="223"/>
      <c r="DE365" s="223"/>
      <c r="DF365" s="223"/>
      <c r="DG365" s="223"/>
      <c r="DH365" s="223"/>
      <c r="DJ365" s="254"/>
      <c r="DS365" s="231"/>
    </row>
    <row r="366" spans="6:123">
      <c r="F366" s="220"/>
      <c r="G366" s="220"/>
      <c r="H366" s="220"/>
      <c r="I366" s="220"/>
      <c r="J366" s="220"/>
      <c r="K366" s="220"/>
      <c r="L366" s="220"/>
      <c r="M366" s="220"/>
      <c r="N366" s="220"/>
      <c r="O366" s="220"/>
      <c r="P366" s="220"/>
      <c r="Q366" s="220"/>
      <c r="R366" s="220"/>
      <c r="S366" s="220"/>
      <c r="T366" s="220"/>
      <c r="U366" s="220"/>
      <c r="V366" s="220"/>
      <c r="W366" s="220"/>
      <c r="X366" s="220"/>
      <c r="Y366" s="220"/>
      <c r="Z366" s="220"/>
      <c r="AA366" s="220"/>
      <c r="AB366" s="220"/>
      <c r="AC366" s="220"/>
      <c r="AD366" s="220"/>
      <c r="AE366" s="220"/>
      <c r="AF366" s="220"/>
      <c r="AG366" s="220"/>
      <c r="AH366" s="220"/>
      <c r="AI366" s="220"/>
      <c r="AJ366" s="220"/>
      <c r="AK366" s="220"/>
      <c r="AL366" s="220"/>
      <c r="AM366" s="220"/>
      <c r="AN366" s="220"/>
      <c r="AO366" s="220"/>
      <c r="AP366" s="220"/>
      <c r="AQ366" s="220"/>
      <c r="AR366" s="220"/>
      <c r="AS366" s="220"/>
      <c r="AT366" s="220"/>
      <c r="AU366" s="220"/>
      <c r="AV366" s="220"/>
      <c r="AW366" s="220"/>
      <c r="AX366" s="220"/>
      <c r="AY366" s="220"/>
      <c r="AZ366" s="220"/>
      <c r="BA366" s="220"/>
      <c r="BB366" s="220"/>
      <c r="BC366" s="220"/>
      <c r="BD366" s="220"/>
      <c r="BE366" s="220"/>
      <c r="BF366" s="220"/>
      <c r="BG366" s="35"/>
      <c r="CF366" s="274" t="s">
        <v>455</v>
      </c>
      <c r="CG366" s="277" t="s">
        <v>455</v>
      </c>
      <c r="CH366" s="247" t="b">
        <f t="shared" si="38"/>
        <v>0</v>
      </c>
      <c r="CI366" s="30"/>
      <c r="CJ366" s="30"/>
      <c r="CK366" s="30"/>
      <c r="CP366" s="222" t="b">
        <f t="shared" si="39"/>
        <v>0</v>
      </c>
      <c r="CQ366" s="222" t="b">
        <f t="shared" si="40"/>
        <v>0</v>
      </c>
      <c r="CZ366" s="222" t="b">
        <f>CZ135</f>
        <v>0</v>
      </c>
      <c r="DC366" s="37"/>
      <c r="DD366" s="223"/>
      <c r="DE366" s="223"/>
      <c r="DF366" s="223"/>
      <c r="DG366" s="223"/>
      <c r="DH366" s="223"/>
      <c r="DJ366" s="254"/>
      <c r="DS366" s="231"/>
    </row>
    <row r="367" spans="6:123">
      <c r="F367" s="220"/>
      <c r="G367" s="220"/>
      <c r="H367" s="220"/>
      <c r="I367" s="220"/>
      <c r="J367" s="220"/>
      <c r="K367" s="220"/>
      <c r="L367" s="220"/>
      <c r="M367" s="220"/>
      <c r="N367" s="220"/>
      <c r="O367" s="220"/>
      <c r="P367" s="220"/>
      <c r="Q367" s="220"/>
      <c r="R367" s="220"/>
      <c r="S367" s="220"/>
      <c r="T367" s="220"/>
      <c r="U367" s="220"/>
      <c r="V367" s="220"/>
      <c r="W367" s="220"/>
      <c r="X367" s="220"/>
      <c r="Y367" s="220"/>
      <c r="Z367" s="220"/>
      <c r="AA367" s="220"/>
      <c r="AB367" s="220"/>
      <c r="AC367" s="220"/>
      <c r="AD367" s="220"/>
      <c r="AE367" s="220"/>
      <c r="AF367" s="220"/>
      <c r="AG367" s="220"/>
      <c r="AH367" s="220"/>
      <c r="AI367" s="220"/>
      <c r="AJ367" s="220"/>
      <c r="AK367" s="220"/>
      <c r="AL367" s="220"/>
      <c r="AM367" s="220"/>
      <c r="AN367" s="220"/>
      <c r="AO367" s="220"/>
      <c r="AP367" s="220"/>
      <c r="AQ367" s="220"/>
      <c r="AR367" s="220"/>
      <c r="AS367" s="220"/>
      <c r="AT367" s="220"/>
      <c r="AU367" s="220"/>
      <c r="AV367" s="220"/>
      <c r="AW367" s="220"/>
      <c r="AX367" s="220"/>
      <c r="AY367" s="220"/>
      <c r="AZ367" s="220"/>
      <c r="BA367" s="220"/>
      <c r="BB367" s="220"/>
      <c r="BC367" s="220"/>
      <c r="BD367" s="220"/>
      <c r="BE367" s="220"/>
      <c r="BF367" s="220"/>
      <c r="BG367" s="35"/>
      <c r="CF367" s="274" t="s">
        <v>173</v>
      </c>
      <c r="CG367" s="277" t="s">
        <v>173</v>
      </c>
      <c r="CH367" s="247" t="b">
        <f t="shared" si="38"/>
        <v>0</v>
      </c>
      <c r="CI367" s="30"/>
      <c r="CJ367" s="30"/>
      <c r="CK367" s="30"/>
      <c r="CP367" s="222" t="b">
        <f t="shared" si="39"/>
        <v>0</v>
      </c>
      <c r="CQ367" s="222" t="b">
        <f t="shared" si="40"/>
        <v>0</v>
      </c>
      <c r="CY367" s="222" t="b">
        <f>CY134</f>
        <v>0</v>
      </c>
      <c r="DC367" s="37"/>
      <c r="DD367" s="223"/>
      <c r="DE367" s="223"/>
      <c r="DF367" s="223"/>
      <c r="DG367" s="223"/>
      <c r="DH367" s="223"/>
      <c r="DJ367" s="254"/>
      <c r="DS367" s="231"/>
    </row>
    <row r="368" spans="6:123">
      <c r="F368" s="220"/>
      <c r="G368" s="220"/>
      <c r="H368" s="220"/>
      <c r="I368" s="220"/>
      <c r="J368" s="220"/>
      <c r="K368" s="220"/>
      <c r="L368" s="220"/>
      <c r="M368" s="220"/>
      <c r="N368" s="220"/>
      <c r="O368" s="220"/>
      <c r="P368" s="220"/>
      <c r="Q368" s="220"/>
      <c r="R368" s="220"/>
      <c r="S368" s="220"/>
      <c r="T368" s="220"/>
      <c r="U368" s="220"/>
      <c r="V368" s="220"/>
      <c r="W368" s="220"/>
      <c r="X368" s="220"/>
      <c r="Y368" s="220"/>
      <c r="Z368" s="220"/>
      <c r="AA368" s="220"/>
      <c r="AB368" s="220"/>
      <c r="AC368" s="220"/>
      <c r="AD368" s="220"/>
      <c r="AE368" s="220"/>
      <c r="AF368" s="220"/>
      <c r="AG368" s="220"/>
      <c r="AH368" s="220"/>
      <c r="AI368" s="220"/>
      <c r="AJ368" s="220"/>
      <c r="AK368" s="220"/>
      <c r="AL368" s="220"/>
      <c r="AM368" s="220"/>
      <c r="AN368" s="220"/>
      <c r="AO368" s="220"/>
      <c r="AP368" s="220"/>
      <c r="AQ368" s="220"/>
      <c r="AR368" s="220"/>
      <c r="AS368" s="220"/>
      <c r="AT368" s="220"/>
      <c r="AU368" s="220"/>
      <c r="AV368" s="220"/>
      <c r="AW368" s="220"/>
      <c r="AX368" s="220"/>
      <c r="AY368" s="220"/>
      <c r="AZ368" s="220"/>
      <c r="BA368" s="220"/>
      <c r="BB368" s="220"/>
      <c r="BC368" s="220"/>
      <c r="BD368" s="220"/>
      <c r="BE368" s="220"/>
      <c r="BF368" s="220"/>
      <c r="BG368" s="35"/>
      <c r="CF368" s="276" t="s">
        <v>456</v>
      </c>
      <c r="CG368" s="277" t="s">
        <v>456</v>
      </c>
      <c r="CH368" s="247" t="b">
        <f t="shared" si="38"/>
        <v>0</v>
      </c>
      <c r="CI368" s="30"/>
      <c r="CJ368" s="30"/>
      <c r="CK368" s="30"/>
      <c r="CP368" s="222" t="b">
        <f t="shared" si="39"/>
        <v>0</v>
      </c>
      <c r="CQ368" s="222" t="b">
        <f t="shared" si="40"/>
        <v>0</v>
      </c>
      <c r="CZ368" s="222" t="b">
        <f>CZ135</f>
        <v>0</v>
      </c>
      <c r="DC368" s="37"/>
      <c r="DD368" s="223"/>
      <c r="DE368" s="223"/>
      <c r="DF368" s="223"/>
      <c r="DG368" s="223"/>
      <c r="DH368" s="223"/>
      <c r="DJ368" s="254"/>
      <c r="DS368" s="231"/>
    </row>
    <row r="369" spans="6:12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220"/>
      <c r="AY369" s="220"/>
      <c r="AZ369" s="220"/>
      <c r="BA369" s="220"/>
      <c r="BB369" s="220"/>
      <c r="BC369" s="220"/>
      <c r="BD369" s="220"/>
      <c r="BE369" s="220"/>
      <c r="BF369" s="220"/>
      <c r="BG369" s="35"/>
      <c r="CF369" s="276" t="s">
        <v>174</v>
      </c>
      <c r="CG369" s="277" t="s">
        <v>174</v>
      </c>
      <c r="CH369" s="247" t="b">
        <f t="shared" si="38"/>
        <v>0</v>
      </c>
      <c r="CI369" s="30"/>
      <c r="CJ369" s="30"/>
      <c r="CK369" s="30"/>
      <c r="CP369" s="222" t="b">
        <f t="shared" si="39"/>
        <v>0</v>
      </c>
      <c r="CQ369" s="222" t="b">
        <f t="shared" si="40"/>
        <v>0</v>
      </c>
      <c r="CR369" s="222" t="b">
        <f>CR127</f>
        <v>0</v>
      </c>
      <c r="CY369" s="222" t="b">
        <f>CY134</f>
        <v>0</v>
      </c>
      <c r="DC369" s="37"/>
      <c r="DD369" s="223"/>
      <c r="DE369" s="223"/>
      <c r="DF369" s="223"/>
      <c r="DG369" s="223"/>
      <c r="DH369" s="223"/>
      <c r="DJ369" s="254"/>
      <c r="DS369" s="231"/>
    </row>
    <row r="370" spans="6:123">
      <c r="F370" s="220"/>
      <c r="G370" s="220"/>
      <c r="H370" s="220"/>
      <c r="I370" s="220"/>
      <c r="J370" s="220"/>
      <c r="K370" s="220"/>
      <c r="L370" s="220"/>
      <c r="M370" s="220"/>
      <c r="N370" s="220"/>
      <c r="O370" s="220"/>
      <c r="P370" s="220"/>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c r="AP370" s="220"/>
      <c r="AQ370" s="220"/>
      <c r="AR370" s="220"/>
      <c r="AS370" s="220"/>
      <c r="AT370" s="220"/>
      <c r="AU370" s="220"/>
      <c r="AV370" s="220"/>
      <c r="AW370" s="220"/>
      <c r="AX370" s="220"/>
      <c r="AY370" s="220"/>
      <c r="AZ370" s="220"/>
      <c r="BA370" s="220"/>
      <c r="BB370" s="220"/>
      <c r="BC370" s="220"/>
      <c r="BD370" s="220"/>
      <c r="BE370" s="220"/>
      <c r="BF370" s="220"/>
      <c r="BG370" s="35"/>
      <c r="CF370" s="274" t="s">
        <v>457</v>
      </c>
      <c r="CG370" s="277" t="s">
        <v>457</v>
      </c>
      <c r="CH370" s="247" t="b">
        <f t="shared" si="38"/>
        <v>0</v>
      </c>
      <c r="CI370" s="30"/>
      <c r="CJ370" s="30"/>
      <c r="CK370" s="30"/>
      <c r="CP370" s="222" t="b">
        <f t="shared" si="39"/>
        <v>0</v>
      </c>
      <c r="CQ370" s="222" t="b">
        <f t="shared" si="40"/>
        <v>0</v>
      </c>
      <c r="CZ370" s="222" t="b">
        <f>CZ135</f>
        <v>0</v>
      </c>
      <c r="DC370" s="37"/>
      <c r="DD370" s="223"/>
      <c r="DE370" s="223"/>
      <c r="DF370" s="223"/>
      <c r="DG370" s="223"/>
      <c r="DH370" s="223"/>
      <c r="DJ370" s="254"/>
      <c r="DS370" s="231"/>
    </row>
    <row r="371" spans="6:123">
      <c r="F371" s="220"/>
      <c r="G371" s="220"/>
      <c r="H371" s="220"/>
      <c r="I371" s="220"/>
      <c r="J371" s="220"/>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c r="AV371" s="220"/>
      <c r="AW371" s="220"/>
      <c r="AX371" s="220"/>
      <c r="AY371" s="220"/>
      <c r="AZ371" s="220"/>
      <c r="BA371" s="220"/>
      <c r="BB371" s="220"/>
      <c r="BC371" s="220"/>
      <c r="BD371" s="220"/>
      <c r="BE371" s="220"/>
      <c r="BF371" s="220"/>
      <c r="BG371" s="35"/>
      <c r="CF371" s="274" t="s">
        <v>177</v>
      </c>
      <c r="CG371" s="277" t="s">
        <v>177</v>
      </c>
      <c r="CH371" s="247" t="b">
        <f t="shared" si="38"/>
        <v>0</v>
      </c>
      <c r="CI371" s="30"/>
      <c r="CJ371" s="30"/>
      <c r="CK371" s="30"/>
      <c r="CP371" s="222" t="b">
        <f t="shared" si="39"/>
        <v>0</v>
      </c>
      <c r="CQ371" s="222" t="b">
        <f t="shared" si="40"/>
        <v>0</v>
      </c>
      <c r="CY371" s="222" t="b">
        <f>CY134</f>
        <v>0</v>
      </c>
      <c r="DC371" s="37"/>
      <c r="DD371" s="223"/>
      <c r="DE371" s="223"/>
      <c r="DF371" s="223"/>
      <c r="DG371" s="223"/>
      <c r="DH371" s="223"/>
      <c r="DJ371" s="254"/>
      <c r="DS371" s="231"/>
    </row>
    <row r="372" spans="6:123">
      <c r="F372" s="220"/>
      <c r="G372" s="220"/>
      <c r="H372" s="220"/>
      <c r="I372" s="220"/>
      <c r="J372" s="220"/>
      <c r="K372" s="220"/>
      <c r="L372" s="220"/>
      <c r="M372" s="220"/>
      <c r="N372" s="220"/>
      <c r="O372" s="220"/>
      <c r="P372" s="220"/>
      <c r="Q372" s="220"/>
      <c r="R372" s="220"/>
      <c r="S372" s="220"/>
      <c r="T372" s="220"/>
      <c r="U372" s="220"/>
      <c r="V372" s="220"/>
      <c r="W372" s="220"/>
      <c r="X372" s="220"/>
      <c r="Y372" s="220"/>
      <c r="Z372" s="220"/>
      <c r="AA372" s="220"/>
      <c r="AB372" s="220"/>
      <c r="AC372" s="220"/>
      <c r="AD372" s="220"/>
      <c r="AE372" s="220"/>
      <c r="AF372" s="220"/>
      <c r="AG372" s="220"/>
      <c r="AH372" s="220"/>
      <c r="AI372" s="220"/>
      <c r="AJ372" s="220"/>
      <c r="AK372" s="220"/>
      <c r="AL372" s="220"/>
      <c r="AM372" s="220"/>
      <c r="AN372" s="220"/>
      <c r="AO372" s="220"/>
      <c r="AP372" s="220"/>
      <c r="AQ372" s="220"/>
      <c r="AR372" s="220"/>
      <c r="AS372" s="220"/>
      <c r="AT372" s="220"/>
      <c r="AU372" s="220"/>
      <c r="AV372" s="220"/>
      <c r="AW372" s="220"/>
      <c r="AX372" s="220"/>
      <c r="AY372" s="220"/>
      <c r="AZ372" s="220"/>
      <c r="BA372" s="220"/>
      <c r="BB372" s="220"/>
      <c r="BC372" s="220"/>
      <c r="BD372" s="220"/>
      <c r="BE372" s="220"/>
      <c r="BF372" s="220"/>
      <c r="BG372" s="35"/>
      <c r="CF372" s="274" t="s">
        <v>458</v>
      </c>
      <c r="CG372" s="277" t="s">
        <v>458</v>
      </c>
      <c r="CH372" s="247" t="b">
        <f t="shared" si="38"/>
        <v>0</v>
      </c>
      <c r="CI372" s="30"/>
      <c r="CJ372" s="30"/>
      <c r="CK372" s="30"/>
      <c r="CP372" s="222" t="b">
        <f t="shared" si="39"/>
        <v>0</v>
      </c>
      <c r="CQ372" s="222" t="b">
        <f t="shared" si="40"/>
        <v>0</v>
      </c>
      <c r="CZ372" s="222" t="b">
        <f>CZ135</f>
        <v>0</v>
      </c>
      <c r="DC372" s="37"/>
      <c r="DD372" s="223"/>
      <c r="DE372" s="223"/>
      <c r="DF372" s="223"/>
      <c r="DG372" s="223"/>
      <c r="DH372" s="223"/>
      <c r="DJ372" s="254"/>
      <c r="DS372" s="231"/>
    </row>
    <row r="373" spans="6:123">
      <c r="F373" s="220"/>
      <c r="G373" s="220"/>
      <c r="H373" s="220"/>
      <c r="I373" s="220"/>
      <c r="J373" s="220"/>
      <c r="K373" s="220"/>
      <c r="L373" s="220"/>
      <c r="M373" s="220"/>
      <c r="N373" s="220"/>
      <c r="O373" s="220"/>
      <c r="P373" s="220"/>
      <c r="Q373" s="220"/>
      <c r="R373" s="220"/>
      <c r="S373" s="220"/>
      <c r="T373" s="220"/>
      <c r="U373" s="220"/>
      <c r="V373" s="220"/>
      <c r="W373" s="220"/>
      <c r="X373" s="220"/>
      <c r="Y373" s="220"/>
      <c r="Z373" s="220"/>
      <c r="AA373" s="220"/>
      <c r="AB373" s="220"/>
      <c r="AC373" s="220"/>
      <c r="AD373" s="220"/>
      <c r="AE373" s="220"/>
      <c r="AF373" s="220"/>
      <c r="AG373" s="220"/>
      <c r="AH373" s="220"/>
      <c r="AI373" s="220"/>
      <c r="AJ373" s="220"/>
      <c r="AK373" s="220"/>
      <c r="AL373" s="220"/>
      <c r="AM373" s="220"/>
      <c r="AN373" s="220"/>
      <c r="AO373" s="220"/>
      <c r="AP373" s="220"/>
      <c r="AQ373" s="220"/>
      <c r="AR373" s="220"/>
      <c r="AS373" s="220"/>
      <c r="AT373" s="220"/>
      <c r="AU373" s="220"/>
      <c r="AV373" s="220"/>
      <c r="AW373" s="220"/>
      <c r="AX373" s="220"/>
      <c r="AY373" s="220"/>
      <c r="AZ373" s="220"/>
      <c r="BA373" s="220"/>
      <c r="BB373" s="220"/>
      <c r="BC373" s="220"/>
      <c r="BD373" s="220"/>
      <c r="BE373" s="220"/>
      <c r="BF373" s="220"/>
      <c r="BG373" s="35"/>
      <c r="CF373" s="274" t="s">
        <v>459</v>
      </c>
      <c r="CG373" s="277" t="s">
        <v>459</v>
      </c>
      <c r="CH373" s="247" t="b">
        <f t="shared" si="38"/>
        <v>0</v>
      </c>
      <c r="CI373" s="30"/>
      <c r="CJ373" s="30"/>
      <c r="CK373" s="30"/>
      <c r="CP373" s="222" t="b">
        <f t="shared" si="39"/>
        <v>0</v>
      </c>
      <c r="CQ373" s="222" t="b">
        <f t="shared" si="40"/>
        <v>0</v>
      </c>
      <c r="CR373" s="222" t="b">
        <f>CR127</f>
        <v>0</v>
      </c>
      <c r="CY373" s="222" t="b">
        <f>CY134</f>
        <v>0</v>
      </c>
      <c r="DC373" s="37"/>
      <c r="DD373" s="223"/>
      <c r="DE373" s="223"/>
      <c r="DF373" s="223"/>
      <c r="DG373" s="223"/>
      <c r="DH373" s="223"/>
      <c r="DJ373" s="254"/>
      <c r="DS373" s="231"/>
    </row>
    <row r="374" spans="6:123">
      <c r="F374" s="220"/>
      <c r="G374" s="220"/>
      <c r="H374" s="220"/>
      <c r="I374" s="220"/>
      <c r="J374" s="220"/>
      <c r="K374" s="220"/>
      <c r="L374" s="220"/>
      <c r="M374" s="220"/>
      <c r="N374" s="220"/>
      <c r="O374" s="220"/>
      <c r="P374" s="220"/>
      <c r="Q374" s="220"/>
      <c r="R374" s="220"/>
      <c r="S374" s="220"/>
      <c r="T374" s="220"/>
      <c r="U374" s="220"/>
      <c r="V374" s="220"/>
      <c r="W374" s="220"/>
      <c r="X374" s="220"/>
      <c r="Y374" s="220"/>
      <c r="Z374" s="220"/>
      <c r="AA374" s="220"/>
      <c r="AB374" s="220"/>
      <c r="AC374" s="220"/>
      <c r="AD374" s="220"/>
      <c r="AE374" s="220"/>
      <c r="AF374" s="220"/>
      <c r="AG374" s="220"/>
      <c r="AH374" s="220"/>
      <c r="AI374" s="220"/>
      <c r="AJ374" s="220"/>
      <c r="AK374" s="220"/>
      <c r="AL374" s="220"/>
      <c r="AM374" s="220"/>
      <c r="AN374" s="220"/>
      <c r="AO374" s="220"/>
      <c r="AP374" s="220"/>
      <c r="AQ374" s="220"/>
      <c r="AR374" s="220"/>
      <c r="AS374" s="220"/>
      <c r="AT374" s="220"/>
      <c r="AU374" s="220"/>
      <c r="AV374" s="220"/>
      <c r="AW374" s="220"/>
      <c r="AX374" s="220"/>
      <c r="AY374" s="220"/>
      <c r="AZ374" s="220"/>
      <c r="BA374" s="220"/>
      <c r="BB374" s="220"/>
      <c r="BC374" s="220"/>
      <c r="BD374" s="220"/>
      <c r="BE374" s="220"/>
      <c r="BF374" s="220"/>
      <c r="BG374" s="35"/>
      <c r="CF374" s="274" t="s">
        <v>460</v>
      </c>
      <c r="CG374" s="277" t="s">
        <v>460</v>
      </c>
      <c r="CH374" s="247" t="b">
        <f t="shared" si="38"/>
        <v>0</v>
      </c>
      <c r="CI374" s="30"/>
      <c r="CJ374" s="30"/>
      <c r="CK374" s="30"/>
      <c r="CP374" s="222" t="b">
        <f t="shared" si="39"/>
        <v>0</v>
      </c>
      <c r="CQ374" s="222" t="b">
        <f t="shared" si="40"/>
        <v>0</v>
      </c>
      <c r="CZ374" s="222" t="b">
        <f>CZ135</f>
        <v>0</v>
      </c>
      <c r="DC374" s="37"/>
      <c r="DD374" s="223"/>
      <c r="DE374" s="223"/>
      <c r="DF374" s="223"/>
      <c r="DG374" s="223"/>
      <c r="DH374" s="223"/>
      <c r="DJ374" s="254"/>
      <c r="DS374" s="231"/>
    </row>
    <row r="375" spans="6:123">
      <c r="F375" s="220"/>
      <c r="G375" s="220"/>
      <c r="H375" s="220"/>
      <c r="I375" s="220"/>
      <c r="J375" s="220"/>
      <c r="K375" s="220"/>
      <c r="L375" s="220"/>
      <c r="M375" s="220"/>
      <c r="N375" s="220"/>
      <c r="O375" s="220"/>
      <c r="P375" s="220"/>
      <c r="Q375" s="220"/>
      <c r="R375" s="220"/>
      <c r="S375" s="220"/>
      <c r="T375" s="220"/>
      <c r="U375" s="220"/>
      <c r="V375" s="220"/>
      <c r="W375" s="220"/>
      <c r="X375" s="220"/>
      <c r="Y375" s="220"/>
      <c r="Z375" s="220"/>
      <c r="AA375" s="220"/>
      <c r="AB375" s="220"/>
      <c r="AC375" s="220"/>
      <c r="AD375" s="220"/>
      <c r="AE375" s="220"/>
      <c r="AF375" s="220"/>
      <c r="AG375" s="220"/>
      <c r="AH375" s="220"/>
      <c r="AI375" s="220"/>
      <c r="AJ375" s="220"/>
      <c r="AK375" s="220"/>
      <c r="AL375" s="220"/>
      <c r="AM375" s="220"/>
      <c r="AN375" s="220"/>
      <c r="AO375" s="220"/>
      <c r="AP375" s="220"/>
      <c r="AQ375" s="220"/>
      <c r="AR375" s="220"/>
      <c r="AS375" s="220"/>
      <c r="AT375" s="220"/>
      <c r="AU375" s="220"/>
      <c r="AV375" s="220"/>
      <c r="AW375" s="220"/>
      <c r="AX375" s="220"/>
      <c r="AY375" s="220"/>
      <c r="AZ375" s="220"/>
      <c r="BA375" s="220"/>
      <c r="BB375" s="220"/>
      <c r="BC375" s="220"/>
      <c r="BD375" s="220"/>
      <c r="BE375" s="220"/>
      <c r="BF375" s="220"/>
      <c r="BG375" s="35"/>
      <c r="CF375" s="274" t="s">
        <v>461</v>
      </c>
      <c r="CG375" s="277" t="s">
        <v>461</v>
      </c>
      <c r="CH375" s="247" t="b">
        <f t="shared" si="38"/>
        <v>0</v>
      </c>
      <c r="CI375" s="30"/>
      <c r="CJ375" s="30"/>
      <c r="CK375" s="30"/>
      <c r="CP375" s="222" t="b">
        <f t="shared" si="39"/>
        <v>0</v>
      </c>
      <c r="CQ375" s="222" t="b">
        <f t="shared" si="40"/>
        <v>0</v>
      </c>
      <c r="CY375" s="222" t="b">
        <f>CY134</f>
        <v>0</v>
      </c>
      <c r="DC375" s="37"/>
      <c r="DD375" s="223"/>
      <c r="DE375" s="223"/>
      <c r="DF375" s="223"/>
      <c r="DG375" s="223"/>
      <c r="DH375" s="223"/>
      <c r="DJ375" s="254"/>
      <c r="DS375" s="231"/>
    </row>
    <row r="376" spans="6:123">
      <c r="F376" s="220"/>
      <c r="G376" s="220"/>
      <c r="H376" s="220"/>
      <c r="I376" s="220"/>
      <c r="J376" s="220"/>
      <c r="K376" s="220"/>
      <c r="L376" s="220"/>
      <c r="M376" s="220"/>
      <c r="N376" s="220"/>
      <c r="O376" s="220"/>
      <c r="P376" s="220"/>
      <c r="Q376" s="220"/>
      <c r="R376" s="220"/>
      <c r="S376" s="220"/>
      <c r="T376" s="220"/>
      <c r="U376" s="220"/>
      <c r="V376" s="220"/>
      <c r="W376" s="220"/>
      <c r="X376" s="220"/>
      <c r="Y376" s="220"/>
      <c r="Z376" s="220"/>
      <c r="AA376" s="220"/>
      <c r="AB376" s="220"/>
      <c r="AC376" s="220"/>
      <c r="AD376" s="220"/>
      <c r="AE376" s="220"/>
      <c r="AF376" s="220"/>
      <c r="AG376" s="220"/>
      <c r="AH376" s="220"/>
      <c r="AI376" s="220"/>
      <c r="AJ376" s="220"/>
      <c r="AK376" s="220"/>
      <c r="AL376" s="220"/>
      <c r="AM376" s="220"/>
      <c r="AN376" s="220"/>
      <c r="AO376" s="220"/>
      <c r="AP376" s="220"/>
      <c r="AQ376" s="220"/>
      <c r="AR376" s="220"/>
      <c r="AS376" s="220"/>
      <c r="AT376" s="220"/>
      <c r="AU376" s="220"/>
      <c r="AV376" s="220"/>
      <c r="AW376" s="220"/>
      <c r="AX376" s="220"/>
      <c r="AY376" s="220"/>
      <c r="AZ376" s="220"/>
      <c r="BA376" s="220"/>
      <c r="BB376" s="220"/>
      <c r="BC376" s="220"/>
      <c r="BD376" s="220"/>
      <c r="BE376" s="220"/>
      <c r="BF376" s="220"/>
      <c r="BG376" s="35"/>
      <c r="CF376" s="274" t="s">
        <v>462</v>
      </c>
      <c r="CG376" s="277" t="s">
        <v>462</v>
      </c>
      <c r="CH376" s="247" t="b">
        <f t="shared" si="38"/>
        <v>0</v>
      </c>
      <c r="CI376" s="30"/>
      <c r="CJ376" s="30"/>
      <c r="CK376" s="30"/>
      <c r="CP376" s="222" t="b">
        <f t="shared" si="39"/>
        <v>0</v>
      </c>
      <c r="CQ376" s="222" t="b">
        <f t="shared" si="40"/>
        <v>0</v>
      </c>
      <c r="CZ376" s="222" t="b">
        <f>CZ135</f>
        <v>0</v>
      </c>
      <c r="DC376" s="37"/>
      <c r="DD376" s="223"/>
      <c r="DE376" s="223"/>
      <c r="DF376" s="223"/>
      <c r="DG376" s="223"/>
      <c r="DH376" s="223"/>
      <c r="DJ376" s="254"/>
      <c r="DS376" s="231"/>
    </row>
    <row r="377" spans="6:123">
      <c r="F377" s="220"/>
      <c r="G377" s="220"/>
      <c r="H377" s="220"/>
      <c r="I377" s="220"/>
      <c r="J377" s="220"/>
      <c r="K377" s="220"/>
      <c r="L377" s="220"/>
      <c r="M377" s="220"/>
      <c r="N377" s="220"/>
      <c r="O377" s="220"/>
      <c r="P377" s="220"/>
      <c r="Q377" s="220"/>
      <c r="R377" s="220"/>
      <c r="S377" s="220"/>
      <c r="T377" s="220"/>
      <c r="U377" s="220"/>
      <c r="V377" s="220"/>
      <c r="W377" s="220"/>
      <c r="X377" s="220"/>
      <c r="Y377" s="220"/>
      <c r="Z377" s="220"/>
      <c r="AA377" s="220"/>
      <c r="AB377" s="220"/>
      <c r="AC377" s="220"/>
      <c r="AD377" s="220"/>
      <c r="AE377" s="220"/>
      <c r="AF377" s="220"/>
      <c r="AG377" s="220"/>
      <c r="AH377" s="220"/>
      <c r="AI377" s="220"/>
      <c r="AJ377" s="220"/>
      <c r="AK377" s="220"/>
      <c r="AL377" s="220"/>
      <c r="AM377" s="220"/>
      <c r="AN377" s="220"/>
      <c r="AO377" s="220"/>
      <c r="AP377" s="220"/>
      <c r="AQ377" s="220"/>
      <c r="AR377" s="220"/>
      <c r="AS377" s="220"/>
      <c r="AT377" s="220"/>
      <c r="AU377" s="220"/>
      <c r="AV377" s="220"/>
      <c r="AW377" s="220"/>
      <c r="AX377" s="220"/>
      <c r="AY377" s="220"/>
      <c r="AZ377" s="220"/>
      <c r="BA377" s="220"/>
      <c r="BB377" s="220"/>
      <c r="BC377" s="220"/>
      <c r="BD377" s="220"/>
      <c r="BE377" s="220"/>
      <c r="BF377" s="220"/>
      <c r="BG377" s="35"/>
      <c r="CF377" s="274" t="s">
        <v>178</v>
      </c>
      <c r="CG377" s="277" t="s">
        <v>178</v>
      </c>
      <c r="CH377" s="247" t="b">
        <f t="shared" si="38"/>
        <v>0</v>
      </c>
      <c r="CI377" s="30"/>
      <c r="CJ377" s="30"/>
      <c r="CK377" s="30"/>
      <c r="CP377" s="222" t="b">
        <f t="shared" si="39"/>
        <v>0</v>
      </c>
      <c r="CQ377" s="222" t="b">
        <f t="shared" si="40"/>
        <v>0</v>
      </c>
      <c r="CR377" s="222" t="b">
        <f>CR127</f>
        <v>0</v>
      </c>
      <c r="CY377" s="222" t="b">
        <f>CY134</f>
        <v>0</v>
      </c>
      <c r="DC377" s="37"/>
      <c r="DD377" s="223"/>
      <c r="DE377" s="223"/>
      <c r="DF377" s="223"/>
      <c r="DG377" s="223"/>
      <c r="DH377" s="223"/>
      <c r="DJ377" s="254"/>
      <c r="DS377" s="231"/>
    </row>
    <row r="378" spans="6:123">
      <c r="F378" s="220"/>
      <c r="G378" s="220"/>
      <c r="H378" s="220"/>
      <c r="I378" s="220"/>
      <c r="J378" s="220"/>
      <c r="K378" s="220"/>
      <c r="L378" s="220"/>
      <c r="M378" s="220"/>
      <c r="N378" s="220"/>
      <c r="O378" s="220"/>
      <c r="P378" s="220"/>
      <c r="Q378" s="220"/>
      <c r="R378" s="220"/>
      <c r="S378" s="220"/>
      <c r="T378" s="220"/>
      <c r="U378" s="220"/>
      <c r="V378" s="220"/>
      <c r="W378" s="220"/>
      <c r="X378" s="220"/>
      <c r="Y378" s="220"/>
      <c r="Z378" s="220"/>
      <c r="AA378" s="220"/>
      <c r="AB378" s="220"/>
      <c r="AC378" s="220"/>
      <c r="AD378" s="220"/>
      <c r="AE378" s="220"/>
      <c r="AF378" s="220"/>
      <c r="AG378" s="220"/>
      <c r="AH378" s="220"/>
      <c r="AI378" s="220"/>
      <c r="AJ378" s="220"/>
      <c r="AK378" s="220"/>
      <c r="AL378" s="220"/>
      <c r="AM378" s="220"/>
      <c r="AN378" s="220"/>
      <c r="AO378" s="220"/>
      <c r="AP378" s="220"/>
      <c r="AQ378" s="220"/>
      <c r="AR378" s="220"/>
      <c r="AS378" s="220"/>
      <c r="AT378" s="220"/>
      <c r="AU378" s="220"/>
      <c r="AV378" s="220"/>
      <c r="AW378" s="220"/>
      <c r="AX378" s="220"/>
      <c r="AY378" s="220"/>
      <c r="AZ378" s="220"/>
      <c r="BA378" s="220"/>
      <c r="BB378" s="220"/>
      <c r="BC378" s="220"/>
      <c r="BD378" s="220"/>
      <c r="BE378" s="220"/>
      <c r="BF378" s="220"/>
      <c r="BG378" s="35"/>
      <c r="CF378" s="274" t="s">
        <v>463</v>
      </c>
      <c r="CG378" s="277" t="s">
        <v>463</v>
      </c>
      <c r="CH378" s="247" t="b">
        <f t="shared" si="38"/>
        <v>0</v>
      </c>
      <c r="CI378" s="30"/>
      <c r="CJ378" s="30"/>
      <c r="CK378" s="30"/>
      <c r="CP378" s="222" t="b">
        <f t="shared" si="39"/>
        <v>0</v>
      </c>
      <c r="CQ378" s="222" t="b">
        <f t="shared" si="40"/>
        <v>0</v>
      </c>
      <c r="CZ378" s="222" t="b">
        <f>CZ135</f>
        <v>0</v>
      </c>
      <c r="DC378" s="37"/>
      <c r="DD378" s="223"/>
      <c r="DE378" s="223"/>
      <c r="DF378" s="223"/>
      <c r="DG378" s="223"/>
      <c r="DH378" s="223"/>
      <c r="DJ378" s="254"/>
      <c r="DS378" s="231"/>
    </row>
    <row r="379" spans="6:123">
      <c r="F379" s="220"/>
      <c r="G379" s="220"/>
      <c r="H379" s="220"/>
      <c r="I379" s="220"/>
      <c r="J379" s="220"/>
      <c r="K379" s="220"/>
      <c r="L379" s="220"/>
      <c r="M379" s="220"/>
      <c r="N379" s="220"/>
      <c r="O379" s="220"/>
      <c r="P379" s="220"/>
      <c r="Q379" s="220"/>
      <c r="R379" s="220"/>
      <c r="S379" s="220"/>
      <c r="T379" s="220"/>
      <c r="U379" s="220"/>
      <c r="V379" s="220"/>
      <c r="W379" s="220"/>
      <c r="X379" s="220"/>
      <c r="Y379" s="220"/>
      <c r="Z379" s="220"/>
      <c r="AA379" s="220"/>
      <c r="AB379" s="220"/>
      <c r="AC379" s="220"/>
      <c r="AD379" s="220"/>
      <c r="AE379" s="220"/>
      <c r="AF379" s="220"/>
      <c r="AG379" s="220"/>
      <c r="AH379" s="220"/>
      <c r="AI379" s="220"/>
      <c r="AJ379" s="220"/>
      <c r="AK379" s="220"/>
      <c r="AL379" s="220"/>
      <c r="AM379" s="220"/>
      <c r="AN379" s="220"/>
      <c r="AO379" s="220"/>
      <c r="AP379" s="220"/>
      <c r="AQ379" s="220"/>
      <c r="AR379" s="220"/>
      <c r="AS379" s="220"/>
      <c r="AT379" s="220"/>
      <c r="AU379" s="220"/>
      <c r="AV379" s="220"/>
      <c r="AW379" s="220"/>
      <c r="AX379" s="220"/>
      <c r="AY379" s="220"/>
      <c r="AZ379" s="220"/>
      <c r="BA379" s="220"/>
      <c r="BB379" s="220"/>
      <c r="BC379" s="220"/>
      <c r="BD379" s="220"/>
      <c r="BE379" s="220"/>
      <c r="BF379" s="220"/>
      <c r="BG379" s="35"/>
      <c r="CF379" s="274" t="s">
        <v>179</v>
      </c>
      <c r="CG379" s="277" t="s">
        <v>179</v>
      </c>
      <c r="CH379" s="247" t="b">
        <f t="shared" si="38"/>
        <v>0</v>
      </c>
      <c r="CI379" s="30"/>
      <c r="CJ379" s="30"/>
      <c r="CK379" s="30"/>
      <c r="CP379" s="222" t="b">
        <f t="shared" si="39"/>
        <v>0</v>
      </c>
      <c r="CQ379" s="222" t="b">
        <f t="shared" si="40"/>
        <v>0</v>
      </c>
      <c r="CY379" s="222" t="b">
        <f>CY134</f>
        <v>0</v>
      </c>
      <c r="DC379" s="37"/>
      <c r="DD379" s="223"/>
      <c r="DE379" s="223"/>
      <c r="DF379" s="223"/>
      <c r="DG379" s="223"/>
      <c r="DH379" s="223"/>
      <c r="DJ379" s="254"/>
      <c r="DS379" s="231"/>
    </row>
    <row r="380" spans="6:123">
      <c r="F380" s="220"/>
      <c r="G380" s="220"/>
      <c r="H380" s="220"/>
      <c r="I380" s="220"/>
      <c r="J380" s="220"/>
      <c r="K380" s="220"/>
      <c r="L380" s="220"/>
      <c r="M380" s="220"/>
      <c r="N380" s="220"/>
      <c r="O380" s="220"/>
      <c r="P380" s="220"/>
      <c r="Q380" s="220"/>
      <c r="R380" s="220"/>
      <c r="S380" s="220"/>
      <c r="T380" s="220"/>
      <c r="U380" s="220"/>
      <c r="V380" s="220"/>
      <c r="W380" s="220"/>
      <c r="X380" s="220"/>
      <c r="Y380" s="220"/>
      <c r="Z380" s="220"/>
      <c r="AA380" s="220"/>
      <c r="AB380" s="220"/>
      <c r="AC380" s="220"/>
      <c r="AD380" s="220"/>
      <c r="AE380" s="220"/>
      <c r="AF380" s="220"/>
      <c r="AG380" s="220"/>
      <c r="AH380" s="220"/>
      <c r="AI380" s="220"/>
      <c r="AJ380" s="220"/>
      <c r="AK380" s="220"/>
      <c r="AL380" s="220"/>
      <c r="AM380" s="220"/>
      <c r="AN380" s="220"/>
      <c r="AO380" s="220"/>
      <c r="AP380" s="220"/>
      <c r="AQ380" s="220"/>
      <c r="AR380" s="220"/>
      <c r="AS380" s="220"/>
      <c r="AT380" s="220"/>
      <c r="AU380" s="220"/>
      <c r="AV380" s="220"/>
      <c r="AW380" s="220"/>
      <c r="AX380" s="220"/>
      <c r="AY380" s="220"/>
      <c r="AZ380" s="220"/>
      <c r="BA380" s="220"/>
      <c r="BB380" s="220"/>
      <c r="BC380" s="220"/>
      <c r="BD380" s="220"/>
      <c r="BE380" s="220"/>
      <c r="BF380" s="220"/>
      <c r="BG380" s="35"/>
      <c r="CF380" s="274" t="s">
        <v>464</v>
      </c>
      <c r="CG380" s="277" t="s">
        <v>464</v>
      </c>
      <c r="CH380" s="247" t="b">
        <f t="shared" si="38"/>
        <v>0</v>
      </c>
      <c r="CI380" s="30"/>
      <c r="CJ380" s="30"/>
      <c r="CK380" s="30"/>
      <c r="CP380" s="222" t="b">
        <f t="shared" si="39"/>
        <v>0</v>
      </c>
      <c r="CQ380" s="222" t="b">
        <f t="shared" si="40"/>
        <v>0</v>
      </c>
      <c r="CZ380" s="222" t="b">
        <f>CZ135</f>
        <v>0</v>
      </c>
      <c r="DC380" s="37"/>
      <c r="DD380" s="223"/>
      <c r="DE380" s="223"/>
      <c r="DF380" s="223"/>
      <c r="DG380" s="223"/>
      <c r="DH380" s="223"/>
      <c r="DJ380" s="254"/>
      <c r="DS380" s="231"/>
    </row>
    <row r="381" spans="6:123">
      <c r="F381" s="220"/>
      <c r="G381" s="220"/>
      <c r="H381" s="220"/>
      <c r="I381" s="220"/>
      <c r="J381" s="220"/>
      <c r="K381" s="220"/>
      <c r="L381" s="220"/>
      <c r="M381" s="220"/>
      <c r="N381" s="220"/>
      <c r="O381" s="220"/>
      <c r="P381" s="220"/>
      <c r="Q381" s="220"/>
      <c r="R381" s="220"/>
      <c r="S381" s="220"/>
      <c r="T381" s="220"/>
      <c r="U381" s="220"/>
      <c r="V381" s="220"/>
      <c r="W381" s="220"/>
      <c r="X381" s="220"/>
      <c r="Y381" s="220"/>
      <c r="Z381" s="220"/>
      <c r="AA381" s="220"/>
      <c r="AB381" s="220"/>
      <c r="AC381" s="220"/>
      <c r="AD381" s="220"/>
      <c r="AE381" s="220"/>
      <c r="AF381" s="220"/>
      <c r="AG381" s="220"/>
      <c r="AH381" s="220"/>
      <c r="AI381" s="220"/>
      <c r="AJ381" s="220"/>
      <c r="AK381" s="220"/>
      <c r="AL381" s="220"/>
      <c r="AM381" s="220"/>
      <c r="AN381" s="220"/>
      <c r="AO381" s="220"/>
      <c r="AP381" s="220"/>
      <c r="AQ381" s="220"/>
      <c r="AR381" s="220"/>
      <c r="AS381" s="220"/>
      <c r="AT381" s="220"/>
      <c r="AU381" s="220"/>
      <c r="AV381" s="220"/>
      <c r="AW381" s="220"/>
      <c r="AX381" s="220"/>
      <c r="AY381" s="220"/>
      <c r="AZ381" s="220"/>
      <c r="BA381" s="220"/>
      <c r="BB381" s="220"/>
      <c r="BC381" s="220"/>
      <c r="BD381" s="220"/>
      <c r="BE381" s="220"/>
      <c r="BF381" s="220"/>
      <c r="BG381" s="35"/>
      <c r="CF381" s="274" t="s">
        <v>180</v>
      </c>
      <c r="CG381" s="277" t="s">
        <v>180</v>
      </c>
      <c r="CH381" s="247" t="b">
        <f t="shared" si="38"/>
        <v>0</v>
      </c>
      <c r="CI381" s="30"/>
      <c r="CJ381" s="30"/>
      <c r="CK381" s="30"/>
      <c r="CP381" s="222" t="b">
        <f t="shared" si="39"/>
        <v>0</v>
      </c>
      <c r="CQ381" s="222" t="b">
        <f t="shared" si="40"/>
        <v>0</v>
      </c>
      <c r="CY381" s="222" t="b">
        <f>CY134</f>
        <v>0</v>
      </c>
      <c r="DC381" s="37"/>
      <c r="DD381" s="223"/>
      <c r="DE381" s="223"/>
      <c r="DF381" s="223"/>
      <c r="DG381" s="223"/>
      <c r="DH381" s="223"/>
      <c r="DJ381" s="254"/>
      <c r="DS381" s="231"/>
    </row>
    <row r="382" spans="6:123">
      <c r="F382" s="220"/>
      <c r="G382" s="220"/>
      <c r="H382" s="220"/>
      <c r="I382" s="220"/>
      <c r="J382" s="220"/>
      <c r="K382" s="220"/>
      <c r="L382" s="220"/>
      <c r="M382" s="220"/>
      <c r="N382" s="220"/>
      <c r="O382" s="220"/>
      <c r="P382" s="220"/>
      <c r="Q382" s="220"/>
      <c r="R382" s="220"/>
      <c r="S382" s="220"/>
      <c r="T382" s="220"/>
      <c r="U382" s="220"/>
      <c r="V382" s="220"/>
      <c r="W382" s="220"/>
      <c r="X382" s="220"/>
      <c r="Y382" s="220"/>
      <c r="Z382" s="220"/>
      <c r="AA382" s="220"/>
      <c r="AB382" s="220"/>
      <c r="AC382" s="220"/>
      <c r="AD382" s="220"/>
      <c r="AE382" s="220"/>
      <c r="AF382" s="220"/>
      <c r="AG382" s="220"/>
      <c r="AH382" s="220"/>
      <c r="AI382" s="220"/>
      <c r="AJ382" s="220"/>
      <c r="AK382" s="220"/>
      <c r="AL382" s="220"/>
      <c r="AM382" s="220"/>
      <c r="AN382" s="220"/>
      <c r="AO382" s="220"/>
      <c r="AP382" s="220"/>
      <c r="AQ382" s="220"/>
      <c r="AR382" s="220"/>
      <c r="AS382" s="220"/>
      <c r="AT382" s="220"/>
      <c r="AU382" s="220"/>
      <c r="AV382" s="220"/>
      <c r="AW382" s="220"/>
      <c r="AX382" s="220"/>
      <c r="AY382" s="220"/>
      <c r="AZ382" s="220"/>
      <c r="BA382" s="220"/>
      <c r="BB382" s="220"/>
      <c r="BC382" s="220"/>
      <c r="BD382" s="220"/>
      <c r="BE382" s="220"/>
      <c r="BF382" s="220"/>
      <c r="BG382" s="35"/>
      <c r="CF382" s="274" t="s">
        <v>465</v>
      </c>
      <c r="CG382" s="277" t="s">
        <v>465</v>
      </c>
      <c r="CH382" s="247" t="b">
        <f t="shared" si="38"/>
        <v>0</v>
      </c>
      <c r="CI382" s="30"/>
      <c r="CJ382" s="30"/>
      <c r="CK382" s="30"/>
      <c r="CP382" s="222" t="b">
        <f t="shared" si="39"/>
        <v>0</v>
      </c>
      <c r="CQ382" s="222" t="b">
        <f t="shared" si="40"/>
        <v>0</v>
      </c>
      <c r="CZ382" s="222" t="b">
        <f>CZ135</f>
        <v>0</v>
      </c>
      <c r="DC382" s="37"/>
      <c r="DD382" s="223"/>
      <c r="DE382" s="223"/>
      <c r="DF382" s="223"/>
      <c r="DG382" s="223"/>
      <c r="DH382" s="223"/>
      <c r="DJ382" s="254"/>
      <c r="DS382" s="231"/>
    </row>
    <row r="383" spans="6:123">
      <c r="F383" s="220"/>
      <c r="G383" s="220"/>
      <c r="H383" s="220"/>
      <c r="I383" s="220"/>
      <c r="J383" s="220"/>
      <c r="K383" s="220"/>
      <c r="L383" s="220"/>
      <c r="M383" s="220"/>
      <c r="N383" s="220"/>
      <c r="O383" s="220"/>
      <c r="P383" s="220"/>
      <c r="Q383" s="220"/>
      <c r="R383" s="220"/>
      <c r="S383" s="220"/>
      <c r="T383" s="220"/>
      <c r="U383" s="220"/>
      <c r="V383" s="220"/>
      <c r="W383" s="220"/>
      <c r="X383" s="220"/>
      <c r="Y383" s="220"/>
      <c r="Z383" s="220"/>
      <c r="AA383" s="220"/>
      <c r="AB383" s="220"/>
      <c r="AC383" s="220"/>
      <c r="AD383" s="220"/>
      <c r="AE383" s="220"/>
      <c r="AF383" s="220"/>
      <c r="AG383" s="220"/>
      <c r="AH383" s="220"/>
      <c r="AI383" s="220"/>
      <c r="AJ383" s="220"/>
      <c r="AK383" s="220"/>
      <c r="AL383" s="220"/>
      <c r="AM383" s="220"/>
      <c r="AN383" s="220"/>
      <c r="AO383" s="220"/>
      <c r="AP383" s="220"/>
      <c r="AQ383" s="220"/>
      <c r="AR383" s="220"/>
      <c r="AS383" s="220"/>
      <c r="AT383" s="220"/>
      <c r="AU383" s="220"/>
      <c r="AV383" s="220"/>
      <c r="AW383" s="220"/>
      <c r="AX383" s="220"/>
      <c r="AY383" s="220"/>
      <c r="AZ383" s="220"/>
      <c r="BA383" s="220"/>
      <c r="BB383" s="220"/>
      <c r="BC383" s="220"/>
      <c r="BD383" s="220"/>
      <c r="BE383" s="220"/>
      <c r="BF383" s="220"/>
      <c r="BG383" s="35"/>
      <c r="CF383" s="274" t="s">
        <v>181</v>
      </c>
      <c r="CG383" s="277" t="s">
        <v>181</v>
      </c>
      <c r="CH383" s="247" t="b">
        <f t="shared" si="38"/>
        <v>0</v>
      </c>
      <c r="CI383" s="30"/>
      <c r="CJ383" s="30"/>
      <c r="CK383" s="30"/>
      <c r="CP383" s="222" t="b">
        <f t="shared" si="39"/>
        <v>0</v>
      </c>
      <c r="CQ383" s="222" t="b">
        <f t="shared" si="40"/>
        <v>0</v>
      </c>
      <c r="CY383" s="222" t="b">
        <f>CY134</f>
        <v>0</v>
      </c>
      <c r="DC383" s="37"/>
      <c r="DD383" s="223"/>
      <c r="DE383" s="223"/>
      <c r="DF383" s="223"/>
      <c r="DG383" s="223"/>
      <c r="DH383" s="223"/>
      <c r="DJ383" s="254"/>
      <c r="DS383" s="231"/>
    </row>
    <row r="384" spans="6:123">
      <c r="F384" s="220"/>
      <c r="G384" s="220"/>
      <c r="H384" s="220"/>
      <c r="I384" s="220"/>
      <c r="J384" s="220"/>
      <c r="K384" s="220"/>
      <c r="L384" s="220"/>
      <c r="M384" s="220"/>
      <c r="N384" s="220"/>
      <c r="O384" s="220"/>
      <c r="P384" s="220"/>
      <c r="Q384" s="220"/>
      <c r="R384" s="220"/>
      <c r="S384" s="220"/>
      <c r="T384" s="220"/>
      <c r="U384" s="220"/>
      <c r="V384" s="220"/>
      <c r="W384" s="220"/>
      <c r="X384" s="220"/>
      <c r="Y384" s="220"/>
      <c r="Z384" s="220"/>
      <c r="AA384" s="220"/>
      <c r="AB384" s="220"/>
      <c r="AC384" s="220"/>
      <c r="AD384" s="220"/>
      <c r="AE384" s="220"/>
      <c r="AF384" s="220"/>
      <c r="AG384" s="220"/>
      <c r="AH384" s="220"/>
      <c r="AI384" s="220"/>
      <c r="AJ384" s="220"/>
      <c r="AK384" s="220"/>
      <c r="AL384" s="220"/>
      <c r="AM384" s="220"/>
      <c r="AN384" s="220"/>
      <c r="AO384" s="220"/>
      <c r="AP384" s="220"/>
      <c r="AQ384" s="220"/>
      <c r="AR384" s="220"/>
      <c r="AS384" s="220"/>
      <c r="AT384" s="220"/>
      <c r="AU384" s="220"/>
      <c r="AV384" s="220"/>
      <c r="AW384" s="220"/>
      <c r="AX384" s="220"/>
      <c r="AY384" s="220"/>
      <c r="AZ384" s="220"/>
      <c r="BA384" s="220"/>
      <c r="BB384" s="220"/>
      <c r="BC384" s="220"/>
      <c r="BD384" s="220"/>
      <c r="BE384" s="220"/>
      <c r="BF384" s="220"/>
      <c r="BG384" s="35"/>
      <c r="CF384" s="274" t="s">
        <v>466</v>
      </c>
      <c r="CG384" s="277" t="s">
        <v>466</v>
      </c>
      <c r="CH384" s="247" t="b">
        <f t="shared" si="38"/>
        <v>0</v>
      </c>
      <c r="CI384" s="30"/>
      <c r="CJ384" s="30"/>
      <c r="CK384" s="30"/>
      <c r="CP384" s="222" t="b">
        <f t="shared" si="39"/>
        <v>0</v>
      </c>
      <c r="CQ384" s="222" t="b">
        <f t="shared" si="40"/>
        <v>0</v>
      </c>
      <c r="CZ384" s="222" t="b">
        <f>CZ135</f>
        <v>0</v>
      </c>
      <c r="DC384" s="37"/>
      <c r="DD384" s="223"/>
      <c r="DE384" s="223"/>
      <c r="DF384" s="223"/>
      <c r="DG384" s="223"/>
      <c r="DH384" s="223"/>
      <c r="DJ384" s="254"/>
      <c r="DS384" s="231"/>
    </row>
    <row r="385" spans="6:123">
      <c r="F385" s="220"/>
      <c r="G385" s="220"/>
      <c r="H385" s="220"/>
      <c r="I385" s="220"/>
      <c r="J385" s="220"/>
      <c r="K385" s="220"/>
      <c r="L385" s="220"/>
      <c r="M385" s="220"/>
      <c r="N385" s="220"/>
      <c r="O385" s="220"/>
      <c r="P385" s="220"/>
      <c r="Q385" s="220"/>
      <c r="R385" s="220"/>
      <c r="S385" s="220"/>
      <c r="T385" s="220"/>
      <c r="U385" s="220"/>
      <c r="V385" s="220"/>
      <c r="W385" s="220"/>
      <c r="X385" s="220"/>
      <c r="Y385" s="220"/>
      <c r="Z385" s="220"/>
      <c r="AA385" s="220"/>
      <c r="AB385" s="220"/>
      <c r="AC385" s="220"/>
      <c r="AD385" s="220"/>
      <c r="AE385" s="220"/>
      <c r="AF385" s="220"/>
      <c r="AG385" s="220"/>
      <c r="AH385" s="220"/>
      <c r="AI385" s="220"/>
      <c r="AJ385" s="220"/>
      <c r="AK385" s="220"/>
      <c r="AL385" s="220"/>
      <c r="AM385" s="220"/>
      <c r="AN385" s="220"/>
      <c r="AO385" s="220"/>
      <c r="AP385" s="220"/>
      <c r="AQ385" s="220"/>
      <c r="AR385" s="220"/>
      <c r="AS385" s="220"/>
      <c r="AT385" s="220"/>
      <c r="AU385" s="220"/>
      <c r="AV385" s="220"/>
      <c r="AW385" s="220"/>
      <c r="AX385" s="220"/>
      <c r="AY385" s="220"/>
      <c r="AZ385" s="220"/>
      <c r="BA385" s="220"/>
      <c r="BB385" s="220"/>
      <c r="BC385" s="220"/>
      <c r="BD385" s="220"/>
      <c r="BE385" s="220"/>
      <c r="BF385" s="220"/>
      <c r="BG385" s="35"/>
      <c r="CF385" s="274" t="s">
        <v>182</v>
      </c>
      <c r="CG385" s="277" t="s">
        <v>182</v>
      </c>
      <c r="CH385" s="247" t="b">
        <f t="shared" si="38"/>
        <v>0</v>
      </c>
      <c r="CI385" s="30"/>
      <c r="CJ385" s="30"/>
      <c r="CK385" s="30"/>
      <c r="CP385" s="222" t="b">
        <f t="shared" si="39"/>
        <v>0</v>
      </c>
      <c r="CQ385" s="222" t="b">
        <f t="shared" si="40"/>
        <v>0</v>
      </c>
      <c r="CY385" s="222" t="b">
        <f>CY134</f>
        <v>0</v>
      </c>
      <c r="DC385" s="37"/>
      <c r="DD385" s="223"/>
      <c r="DE385" s="223"/>
      <c r="DF385" s="223"/>
      <c r="DG385" s="223"/>
      <c r="DH385" s="223"/>
      <c r="DJ385" s="254"/>
      <c r="DS385" s="231"/>
    </row>
    <row r="386" spans="6:123">
      <c r="F386" s="220"/>
      <c r="G386" s="220"/>
      <c r="H386" s="220"/>
      <c r="I386" s="220"/>
      <c r="J386" s="220"/>
      <c r="K386" s="220"/>
      <c r="L386" s="220"/>
      <c r="M386" s="220"/>
      <c r="N386" s="220"/>
      <c r="O386" s="220"/>
      <c r="P386" s="220"/>
      <c r="Q386" s="220"/>
      <c r="R386" s="220"/>
      <c r="S386" s="220"/>
      <c r="T386" s="220"/>
      <c r="U386" s="220"/>
      <c r="V386" s="220"/>
      <c r="W386" s="220"/>
      <c r="X386" s="220"/>
      <c r="Y386" s="220"/>
      <c r="Z386" s="220"/>
      <c r="AA386" s="220"/>
      <c r="AB386" s="220"/>
      <c r="AC386" s="220"/>
      <c r="AD386" s="220"/>
      <c r="AE386" s="220"/>
      <c r="AF386" s="220"/>
      <c r="AG386" s="220"/>
      <c r="AH386" s="220"/>
      <c r="AI386" s="220"/>
      <c r="AJ386" s="220"/>
      <c r="AK386" s="220"/>
      <c r="AL386" s="220"/>
      <c r="AM386" s="220"/>
      <c r="AN386" s="220"/>
      <c r="AO386" s="220"/>
      <c r="AP386" s="220"/>
      <c r="AQ386" s="220"/>
      <c r="AR386" s="220"/>
      <c r="AS386" s="220"/>
      <c r="AT386" s="220"/>
      <c r="AU386" s="220"/>
      <c r="AV386" s="220"/>
      <c r="AW386" s="220"/>
      <c r="AX386" s="220"/>
      <c r="AY386" s="220"/>
      <c r="AZ386" s="220"/>
      <c r="BA386" s="220"/>
      <c r="BB386" s="220"/>
      <c r="BC386" s="220"/>
      <c r="BD386" s="220"/>
      <c r="BE386" s="220"/>
      <c r="BF386" s="220"/>
      <c r="BG386" s="35"/>
      <c r="CF386" s="274" t="s">
        <v>467</v>
      </c>
      <c r="CG386" s="277" t="s">
        <v>467</v>
      </c>
      <c r="CH386" s="247" t="b">
        <f t="shared" si="38"/>
        <v>0</v>
      </c>
      <c r="CI386" s="30"/>
      <c r="CJ386" s="30"/>
      <c r="CK386" s="30"/>
      <c r="CP386" s="222" t="b">
        <f t="shared" si="39"/>
        <v>0</v>
      </c>
      <c r="CQ386" s="222" t="b">
        <f t="shared" si="40"/>
        <v>0</v>
      </c>
      <c r="CZ386" s="222" t="b">
        <f>CZ135</f>
        <v>0</v>
      </c>
      <c r="DC386" s="37"/>
      <c r="DD386" s="223"/>
      <c r="DE386" s="223"/>
      <c r="DF386" s="223"/>
      <c r="DG386" s="223"/>
      <c r="DH386" s="223"/>
      <c r="DJ386" s="254"/>
      <c r="DS386" s="231"/>
    </row>
    <row r="387" spans="6:123">
      <c r="F387" s="220"/>
      <c r="G387" s="220"/>
      <c r="H387" s="220"/>
      <c r="I387" s="220"/>
      <c r="J387" s="220"/>
      <c r="K387" s="220"/>
      <c r="L387" s="220"/>
      <c r="M387" s="220"/>
      <c r="N387" s="220"/>
      <c r="O387" s="220"/>
      <c r="P387" s="220"/>
      <c r="Q387" s="220"/>
      <c r="R387" s="220"/>
      <c r="S387" s="220"/>
      <c r="T387" s="220"/>
      <c r="U387" s="220"/>
      <c r="V387" s="220"/>
      <c r="W387" s="220"/>
      <c r="X387" s="220"/>
      <c r="Y387" s="220"/>
      <c r="Z387" s="220"/>
      <c r="AA387" s="220"/>
      <c r="AB387" s="220"/>
      <c r="AC387" s="220"/>
      <c r="AD387" s="220"/>
      <c r="AE387" s="220"/>
      <c r="AF387" s="220"/>
      <c r="AG387" s="220"/>
      <c r="AH387" s="220"/>
      <c r="AI387" s="220"/>
      <c r="AJ387" s="220"/>
      <c r="AK387" s="220"/>
      <c r="AL387" s="220"/>
      <c r="AM387" s="220"/>
      <c r="AN387" s="220"/>
      <c r="AO387" s="220"/>
      <c r="AP387" s="220"/>
      <c r="AQ387" s="220"/>
      <c r="AR387" s="220"/>
      <c r="AS387" s="220"/>
      <c r="AT387" s="220"/>
      <c r="AU387" s="220"/>
      <c r="AV387" s="220"/>
      <c r="AW387" s="220"/>
      <c r="AX387" s="220"/>
      <c r="AY387" s="220"/>
      <c r="AZ387" s="220"/>
      <c r="BA387" s="220"/>
      <c r="BB387" s="220"/>
      <c r="BC387" s="220"/>
      <c r="BD387" s="220"/>
      <c r="BE387" s="220"/>
      <c r="BF387" s="220"/>
      <c r="BG387" s="35"/>
      <c r="CF387" s="274" t="s">
        <v>185</v>
      </c>
      <c r="CG387" s="277" t="s">
        <v>185</v>
      </c>
      <c r="CH387" s="247" t="b">
        <f t="shared" si="38"/>
        <v>0</v>
      </c>
      <c r="CI387" s="30"/>
      <c r="CJ387" s="30"/>
      <c r="CK387" s="30"/>
      <c r="CP387" s="222" t="b">
        <f t="shared" si="39"/>
        <v>0</v>
      </c>
      <c r="CQ387" s="222" t="b">
        <f t="shared" si="40"/>
        <v>0</v>
      </c>
      <c r="CR387" s="222" t="b">
        <f>CR127</f>
        <v>0</v>
      </c>
      <c r="CY387" s="222" t="b">
        <f>CY134</f>
        <v>0</v>
      </c>
      <c r="DC387" s="37"/>
      <c r="DD387" s="223"/>
      <c r="DE387" s="223"/>
      <c r="DF387" s="223"/>
      <c r="DG387" s="223"/>
      <c r="DH387" s="223"/>
      <c r="DJ387" s="254"/>
      <c r="DS387" s="231"/>
    </row>
    <row r="388" spans="6:123">
      <c r="F388" s="220"/>
      <c r="G388" s="220"/>
      <c r="H388" s="220"/>
      <c r="I388" s="220"/>
      <c r="J388" s="220"/>
      <c r="K388" s="220"/>
      <c r="L388" s="220"/>
      <c r="M388" s="220"/>
      <c r="N388" s="220"/>
      <c r="O388" s="220"/>
      <c r="P388" s="220"/>
      <c r="Q388" s="220"/>
      <c r="R388" s="220"/>
      <c r="S388" s="220"/>
      <c r="T388" s="220"/>
      <c r="U388" s="220"/>
      <c r="V388" s="220"/>
      <c r="W388" s="220"/>
      <c r="X388" s="220"/>
      <c r="Y388" s="220"/>
      <c r="Z388" s="220"/>
      <c r="AA388" s="220"/>
      <c r="AB388" s="220"/>
      <c r="AC388" s="220"/>
      <c r="AD388" s="220"/>
      <c r="AE388" s="220"/>
      <c r="AF388" s="220"/>
      <c r="AG388" s="220"/>
      <c r="AH388" s="220"/>
      <c r="AI388" s="220"/>
      <c r="AJ388" s="220"/>
      <c r="AK388" s="220"/>
      <c r="AL388" s="220"/>
      <c r="AM388" s="220"/>
      <c r="AN388" s="220"/>
      <c r="AO388" s="220"/>
      <c r="AP388" s="220"/>
      <c r="AQ388" s="220"/>
      <c r="AR388" s="220"/>
      <c r="AS388" s="220"/>
      <c r="AT388" s="220"/>
      <c r="AU388" s="220"/>
      <c r="AV388" s="220"/>
      <c r="AW388" s="220"/>
      <c r="AX388" s="220"/>
      <c r="AY388" s="220"/>
      <c r="AZ388" s="220"/>
      <c r="BA388" s="220"/>
      <c r="BB388" s="220"/>
      <c r="BC388" s="220"/>
      <c r="BD388" s="220"/>
      <c r="BE388" s="220"/>
      <c r="BF388" s="220"/>
      <c r="BG388" s="35"/>
      <c r="CF388" s="274" t="s">
        <v>468</v>
      </c>
      <c r="CG388" s="277" t="s">
        <v>468</v>
      </c>
      <c r="CH388" s="247" t="b">
        <f t="shared" si="38"/>
        <v>0</v>
      </c>
      <c r="CI388" s="30"/>
      <c r="CJ388" s="30"/>
      <c r="CK388" s="30"/>
      <c r="CP388" s="222" t="b">
        <f t="shared" si="39"/>
        <v>0</v>
      </c>
      <c r="CQ388" s="222" t="b">
        <f t="shared" si="40"/>
        <v>0</v>
      </c>
      <c r="CZ388" s="222" t="b">
        <f>CZ135</f>
        <v>0</v>
      </c>
      <c r="DC388" s="37"/>
      <c r="DD388" s="223"/>
      <c r="DE388" s="223"/>
      <c r="DF388" s="223"/>
      <c r="DG388" s="223"/>
      <c r="DH388" s="223"/>
      <c r="DJ388" s="254"/>
      <c r="DS388" s="231"/>
    </row>
    <row r="389" spans="6:123">
      <c r="F389" s="220"/>
      <c r="G389" s="220"/>
      <c r="H389" s="220"/>
      <c r="I389" s="220"/>
      <c r="J389" s="220"/>
      <c r="K389" s="220"/>
      <c r="L389" s="220"/>
      <c r="M389" s="220"/>
      <c r="N389" s="220"/>
      <c r="O389" s="220"/>
      <c r="P389" s="220"/>
      <c r="Q389" s="220"/>
      <c r="R389" s="220"/>
      <c r="S389" s="220"/>
      <c r="T389" s="220"/>
      <c r="U389" s="220"/>
      <c r="V389" s="220"/>
      <c r="W389" s="220"/>
      <c r="X389" s="220"/>
      <c r="Y389" s="220"/>
      <c r="Z389" s="220"/>
      <c r="AA389" s="220"/>
      <c r="AB389" s="220"/>
      <c r="AC389" s="220"/>
      <c r="AD389" s="220"/>
      <c r="AE389" s="220"/>
      <c r="AF389" s="220"/>
      <c r="AG389" s="220"/>
      <c r="AH389" s="220"/>
      <c r="AI389" s="220"/>
      <c r="AJ389" s="220"/>
      <c r="AK389" s="220"/>
      <c r="AL389" s="220"/>
      <c r="AM389" s="220"/>
      <c r="AN389" s="220"/>
      <c r="AO389" s="220"/>
      <c r="AP389" s="220"/>
      <c r="AQ389" s="220"/>
      <c r="AR389" s="220"/>
      <c r="AS389" s="220"/>
      <c r="AT389" s="220"/>
      <c r="AU389" s="220"/>
      <c r="AV389" s="220"/>
      <c r="AW389" s="220"/>
      <c r="AX389" s="220"/>
      <c r="AY389" s="220"/>
      <c r="AZ389" s="220"/>
      <c r="BA389" s="220"/>
      <c r="BB389" s="220"/>
      <c r="BC389" s="220"/>
      <c r="BD389" s="220"/>
      <c r="BE389" s="220"/>
      <c r="BF389" s="220"/>
      <c r="BG389" s="35"/>
      <c r="CF389" s="274" t="s">
        <v>186</v>
      </c>
      <c r="CG389" s="277" t="s">
        <v>186</v>
      </c>
      <c r="CH389" s="247" t="b">
        <f t="shared" si="38"/>
        <v>0</v>
      </c>
      <c r="CI389" s="30"/>
      <c r="CJ389" s="30"/>
      <c r="CK389" s="30"/>
      <c r="CP389" s="222" t="b">
        <f t="shared" si="39"/>
        <v>0</v>
      </c>
      <c r="CQ389" s="222" t="b">
        <f t="shared" si="40"/>
        <v>0</v>
      </c>
      <c r="CY389" s="222" t="b">
        <f>CY134</f>
        <v>0</v>
      </c>
      <c r="DC389" s="37"/>
      <c r="DD389" s="223"/>
      <c r="DE389" s="223"/>
      <c r="DF389" s="223"/>
      <c r="DG389" s="223"/>
      <c r="DH389" s="223"/>
      <c r="DJ389" s="254"/>
      <c r="DS389" s="231"/>
    </row>
    <row r="390" spans="6:123">
      <c r="F390" s="220"/>
      <c r="G390" s="220"/>
      <c r="H390" s="220"/>
      <c r="I390" s="220"/>
      <c r="J390" s="220"/>
      <c r="K390" s="220"/>
      <c r="L390" s="220"/>
      <c r="M390" s="220"/>
      <c r="N390" s="220"/>
      <c r="O390" s="220"/>
      <c r="P390" s="220"/>
      <c r="Q390" s="220"/>
      <c r="R390" s="220"/>
      <c r="S390" s="220"/>
      <c r="T390" s="220"/>
      <c r="U390" s="220"/>
      <c r="V390" s="220"/>
      <c r="W390" s="220"/>
      <c r="X390" s="220"/>
      <c r="Y390" s="220"/>
      <c r="Z390" s="220"/>
      <c r="AA390" s="220"/>
      <c r="AB390" s="220"/>
      <c r="AC390" s="220"/>
      <c r="AD390" s="220"/>
      <c r="AE390" s="220"/>
      <c r="AF390" s="220"/>
      <c r="AG390" s="220"/>
      <c r="AH390" s="220"/>
      <c r="AI390" s="220"/>
      <c r="AJ390" s="220"/>
      <c r="AK390" s="220"/>
      <c r="AL390" s="220"/>
      <c r="AM390" s="220"/>
      <c r="AN390" s="220"/>
      <c r="AO390" s="220"/>
      <c r="AP390" s="220"/>
      <c r="AQ390" s="220"/>
      <c r="AR390" s="220"/>
      <c r="AS390" s="220"/>
      <c r="AT390" s="220"/>
      <c r="AU390" s="220"/>
      <c r="AV390" s="220"/>
      <c r="AW390" s="220"/>
      <c r="AX390" s="220"/>
      <c r="AY390" s="220"/>
      <c r="AZ390" s="220"/>
      <c r="BA390" s="220"/>
      <c r="BB390" s="220"/>
      <c r="BC390" s="220"/>
      <c r="BD390" s="220"/>
      <c r="BE390" s="220"/>
      <c r="BF390" s="220"/>
      <c r="BG390" s="35"/>
      <c r="CF390" s="274" t="s">
        <v>469</v>
      </c>
      <c r="CG390" s="277" t="s">
        <v>469</v>
      </c>
      <c r="CH390" s="247" t="b">
        <f t="shared" si="38"/>
        <v>0</v>
      </c>
      <c r="CI390" s="30"/>
      <c r="CJ390" s="30"/>
      <c r="CK390" s="30"/>
      <c r="CP390" s="222" t="b">
        <f t="shared" si="39"/>
        <v>0</v>
      </c>
      <c r="CQ390" s="222" t="b">
        <f t="shared" si="40"/>
        <v>0</v>
      </c>
      <c r="CZ390" s="222" t="b">
        <f>CZ135</f>
        <v>0</v>
      </c>
      <c r="DC390" s="37"/>
      <c r="DD390" s="223"/>
      <c r="DE390" s="223"/>
      <c r="DF390" s="223"/>
      <c r="DG390" s="223"/>
      <c r="DH390" s="223"/>
      <c r="DJ390" s="254"/>
      <c r="DS390" s="231"/>
    </row>
    <row r="391" spans="6:123">
      <c r="F391" s="220"/>
      <c r="G391" s="220"/>
      <c r="H391" s="220"/>
      <c r="I391" s="220"/>
      <c r="J391" s="220"/>
      <c r="K391" s="220"/>
      <c r="L391" s="220"/>
      <c r="M391" s="220"/>
      <c r="N391" s="220"/>
      <c r="O391" s="220"/>
      <c r="P391" s="220"/>
      <c r="Q391" s="220"/>
      <c r="R391" s="220"/>
      <c r="S391" s="220"/>
      <c r="T391" s="220"/>
      <c r="U391" s="220"/>
      <c r="V391" s="220"/>
      <c r="W391" s="220"/>
      <c r="X391" s="220"/>
      <c r="Y391" s="220"/>
      <c r="Z391" s="220"/>
      <c r="AA391" s="220"/>
      <c r="AB391" s="220"/>
      <c r="AC391" s="220"/>
      <c r="AD391" s="220"/>
      <c r="AE391" s="220"/>
      <c r="AF391" s="220"/>
      <c r="AG391" s="220"/>
      <c r="AH391" s="220"/>
      <c r="AI391" s="220"/>
      <c r="AJ391" s="220"/>
      <c r="AK391" s="220"/>
      <c r="AL391" s="220"/>
      <c r="AM391" s="220"/>
      <c r="AN391" s="220"/>
      <c r="AO391" s="220"/>
      <c r="AP391" s="220"/>
      <c r="AQ391" s="220"/>
      <c r="AR391" s="220"/>
      <c r="AS391" s="220"/>
      <c r="AT391" s="220"/>
      <c r="AU391" s="220"/>
      <c r="AV391" s="220"/>
      <c r="AW391" s="220"/>
      <c r="AX391" s="220"/>
      <c r="AY391" s="220"/>
      <c r="AZ391" s="220"/>
      <c r="BA391" s="220"/>
      <c r="BB391" s="220"/>
      <c r="BC391" s="220"/>
      <c r="BD391" s="220"/>
      <c r="BE391" s="220"/>
      <c r="BF391" s="220"/>
      <c r="BG391" s="35"/>
      <c r="CF391" s="274" t="s">
        <v>846</v>
      </c>
      <c r="CG391" s="277" t="s">
        <v>793</v>
      </c>
      <c r="CH391" s="247" t="b">
        <f t="shared" si="38"/>
        <v>0</v>
      </c>
      <c r="CI391" s="30"/>
      <c r="CJ391" s="30"/>
      <c r="CK391" s="30"/>
      <c r="CP391" s="222" t="b">
        <f t="shared" si="39"/>
        <v>0</v>
      </c>
      <c r="CQ391" s="222" t="b">
        <f t="shared" si="40"/>
        <v>0</v>
      </c>
      <c r="CY391" s="222" t="b">
        <f>CY134</f>
        <v>0</v>
      </c>
      <c r="DC391" s="37"/>
      <c r="DD391" s="223"/>
      <c r="DE391" s="223"/>
      <c r="DF391" s="223"/>
      <c r="DG391" s="223"/>
      <c r="DH391" s="223"/>
      <c r="DJ391" s="254"/>
      <c r="DS391" s="231"/>
    </row>
    <row r="392" spans="6:123">
      <c r="F392" s="220"/>
      <c r="G392" s="220"/>
      <c r="H392" s="220"/>
      <c r="I392" s="220"/>
      <c r="J392" s="220"/>
      <c r="K392" s="220"/>
      <c r="L392" s="220"/>
      <c r="M392" s="220"/>
      <c r="N392" s="220"/>
      <c r="O392" s="220"/>
      <c r="P392" s="220"/>
      <c r="Q392" s="220"/>
      <c r="R392" s="220"/>
      <c r="S392" s="220"/>
      <c r="T392" s="220"/>
      <c r="U392" s="220"/>
      <c r="V392" s="220"/>
      <c r="W392" s="220"/>
      <c r="X392" s="220"/>
      <c r="Y392" s="220"/>
      <c r="Z392" s="220"/>
      <c r="AA392" s="220"/>
      <c r="AB392" s="220"/>
      <c r="AC392" s="220"/>
      <c r="AD392" s="220"/>
      <c r="AE392" s="220"/>
      <c r="AF392" s="220"/>
      <c r="AG392" s="220"/>
      <c r="AH392" s="220"/>
      <c r="AI392" s="220"/>
      <c r="AJ392" s="220"/>
      <c r="AK392" s="220"/>
      <c r="AL392" s="220"/>
      <c r="AM392" s="220"/>
      <c r="AN392" s="220"/>
      <c r="AO392" s="220"/>
      <c r="AP392" s="220"/>
      <c r="AQ392" s="220"/>
      <c r="AR392" s="220"/>
      <c r="AS392" s="220"/>
      <c r="AT392" s="220"/>
      <c r="AU392" s="220"/>
      <c r="AV392" s="220"/>
      <c r="AW392" s="220"/>
      <c r="AX392" s="220"/>
      <c r="AY392" s="220"/>
      <c r="AZ392" s="220"/>
      <c r="BA392" s="220"/>
      <c r="BB392" s="220"/>
      <c r="BC392" s="220"/>
      <c r="BD392" s="220"/>
      <c r="BE392" s="220"/>
      <c r="BF392" s="220"/>
      <c r="BG392" s="35"/>
      <c r="CF392" s="274" t="s">
        <v>921</v>
      </c>
      <c r="CG392" s="277" t="s">
        <v>794</v>
      </c>
      <c r="CH392" s="247" t="b">
        <f t="shared" si="38"/>
        <v>0</v>
      </c>
      <c r="CI392" s="30"/>
      <c r="CJ392" s="30"/>
      <c r="CK392" s="30"/>
      <c r="CP392" s="222" t="b">
        <f t="shared" si="39"/>
        <v>0</v>
      </c>
      <c r="CQ392" s="222" t="b">
        <f t="shared" si="40"/>
        <v>0</v>
      </c>
      <c r="CZ392" s="222" t="b">
        <f>CZ135</f>
        <v>0</v>
      </c>
      <c r="DC392" s="37"/>
      <c r="DD392" s="223"/>
      <c r="DE392" s="223"/>
      <c r="DF392" s="223"/>
      <c r="DG392" s="223"/>
      <c r="DH392" s="223"/>
      <c r="DJ392" s="254"/>
      <c r="DS392" s="231"/>
    </row>
    <row r="393" spans="6:123">
      <c r="F393" s="220"/>
      <c r="G393" s="220"/>
      <c r="H393" s="220"/>
      <c r="I393" s="220"/>
      <c r="J393" s="220"/>
      <c r="K393" s="220"/>
      <c r="L393" s="220"/>
      <c r="M393" s="220"/>
      <c r="N393" s="220"/>
      <c r="O393" s="220"/>
      <c r="P393" s="220"/>
      <c r="Q393" s="220"/>
      <c r="R393" s="220"/>
      <c r="S393" s="220"/>
      <c r="T393" s="220"/>
      <c r="U393" s="220"/>
      <c r="V393" s="220"/>
      <c r="W393" s="220"/>
      <c r="X393" s="220"/>
      <c r="Y393" s="220"/>
      <c r="Z393" s="220"/>
      <c r="AA393" s="220"/>
      <c r="AB393" s="220"/>
      <c r="AC393" s="220"/>
      <c r="AD393" s="220"/>
      <c r="AE393" s="220"/>
      <c r="AF393" s="220"/>
      <c r="AG393" s="220"/>
      <c r="AH393" s="220"/>
      <c r="AI393" s="220"/>
      <c r="AJ393" s="220"/>
      <c r="AK393" s="220"/>
      <c r="AL393" s="220"/>
      <c r="AM393" s="220"/>
      <c r="AN393" s="220"/>
      <c r="AO393" s="220"/>
      <c r="AP393" s="220"/>
      <c r="AQ393" s="220"/>
      <c r="AR393" s="220"/>
      <c r="AS393" s="220"/>
      <c r="AT393" s="220"/>
      <c r="AU393" s="220"/>
      <c r="AV393" s="220"/>
      <c r="AW393" s="220"/>
      <c r="AX393" s="220"/>
      <c r="AY393" s="220"/>
      <c r="AZ393" s="220"/>
      <c r="BA393" s="220"/>
      <c r="BB393" s="220"/>
      <c r="BC393" s="220"/>
      <c r="BD393" s="220"/>
      <c r="BE393" s="220"/>
      <c r="BF393" s="220"/>
      <c r="BG393" s="35"/>
      <c r="CF393" s="274" t="s">
        <v>187</v>
      </c>
      <c r="CG393" s="277" t="s">
        <v>187</v>
      </c>
      <c r="CH393" s="247" t="b">
        <f t="shared" si="38"/>
        <v>0</v>
      </c>
      <c r="CI393" s="30"/>
      <c r="CJ393" s="30"/>
      <c r="CK393" s="30"/>
      <c r="CP393" s="222" t="b">
        <f t="shared" si="39"/>
        <v>0</v>
      </c>
      <c r="CQ393" s="222" t="b">
        <f t="shared" si="40"/>
        <v>0</v>
      </c>
      <c r="CY393" s="222" t="b">
        <f>CY134</f>
        <v>0</v>
      </c>
      <c r="DC393" s="37"/>
      <c r="DD393" s="223"/>
      <c r="DE393" s="223"/>
      <c r="DF393" s="223"/>
      <c r="DG393" s="223"/>
      <c r="DH393" s="223"/>
      <c r="DJ393" s="254"/>
      <c r="DS393" s="231"/>
    </row>
    <row r="394" spans="6:123">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c r="AS394" s="220"/>
      <c r="AT394" s="220"/>
      <c r="AU394" s="220"/>
      <c r="AV394" s="220"/>
      <c r="AW394" s="220"/>
      <c r="AX394" s="220"/>
      <c r="AY394" s="220"/>
      <c r="AZ394" s="220"/>
      <c r="BA394" s="220"/>
      <c r="BB394" s="220"/>
      <c r="BC394" s="220"/>
      <c r="BD394" s="220"/>
      <c r="BE394" s="220"/>
      <c r="BF394" s="220"/>
      <c r="BG394" s="35"/>
      <c r="CF394" s="274" t="s">
        <v>470</v>
      </c>
      <c r="CG394" s="277" t="s">
        <v>470</v>
      </c>
      <c r="CH394" s="247" t="b">
        <f t="shared" si="38"/>
        <v>0</v>
      </c>
      <c r="CI394" s="30"/>
      <c r="CJ394" s="30"/>
      <c r="CK394" s="30"/>
      <c r="CP394" s="222" t="b">
        <f t="shared" si="39"/>
        <v>0</v>
      </c>
      <c r="CQ394" s="222" t="b">
        <f t="shared" si="40"/>
        <v>0</v>
      </c>
      <c r="CZ394" s="222" t="b">
        <f>CZ135</f>
        <v>0</v>
      </c>
      <c r="DC394" s="37"/>
      <c r="DD394" s="223"/>
      <c r="DE394" s="223"/>
      <c r="DF394" s="223"/>
      <c r="DG394" s="223"/>
      <c r="DH394" s="223"/>
      <c r="DJ394" s="254"/>
      <c r="DS394" s="231"/>
    </row>
    <row r="395" spans="6:123">
      <c r="F395" s="220"/>
      <c r="G395" s="220"/>
      <c r="H395" s="220"/>
      <c r="I395" s="220"/>
      <c r="J395" s="220"/>
      <c r="K395" s="220"/>
      <c r="L395" s="220"/>
      <c r="M395" s="220"/>
      <c r="N395" s="220"/>
      <c r="O395" s="220"/>
      <c r="P395" s="220"/>
      <c r="Q395" s="220"/>
      <c r="R395" s="220"/>
      <c r="S395" s="220"/>
      <c r="T395" s="220"/>
      <c r="U395" s="220"/>
      <c r="V395" s="220"/>
      <c r="W395" s="220"/>
      <c r="X395" s="220"/>
      <c r="Y395" s="220"/>
      <c r="Z395" s="220"/>
      <c r="AA395" s="220"/>
      <c r="AB395" s="220"/>
      <c r="AC395" s="220"/>
      <c r="AD395" s="220"/>
      <c r="AE395" s="220"/>
      <c r="AF395" s="220"/>
      <c r="AG395" s="220"/>
      <c r="AH395" s="220"/>
      <c r="AI395" s="220"/>
      <c r="AJ395" s="220"/>
      <c r="AK395" s="220"/>
      <c r="AL395" s="220"/>
      <c r="AM395" s="220"/>
      <c r="AN395" s="220"/>
      <c r="AO395" s="220"/>
      <c r="AP395" s="220"/>
      <c r="AQ395" s="220"/>
      <c r="AR395" s="220"/>
      <c r="AS395" s="220"/>
      <c r="AT395" s="220"/>
      <c r="AU395" s="220"/>
      <c r="AV395" s="220"/>
      <c r="AW395" s="220"/>
      <c r="AX395" s="220"/>
      <c r="AY395" s="220"/>
      <c r="AZ395" s="220"/>
      <c r="BA395" s="220"/>
      <c r="BB395" s="220"/>
      <c r="BC395" s="220"/>
      <c r="BD395" s="220"/>
      <c r="BE395" s="220"/>
      <c r="BF395" s="220"/>
      <c r="BG395" s="35"/>
      <c r="CF395" s="274" t="s">
        <v>193</v>
      </c>
      <c r="CG395" s="277" t="s">
        <v>193</v>
      </c>
      <c r="CH395" s="247" t="b">
        <f t="shared" si="38"/>
        <v>0</v>
      </c>
      <c r="CI395" s="30"/>
      <c r="CJ395" s="30"/>
      <c r="CK395" s="30"/>
      <c r="CP395" s="222" t="b">
        <f t="shared" si="39"/>
        <v>0</v>
      </c>
      <c r="CQ395" s="222" t="b">
        <f t="shared" si="40"/>
        <v>0</v>
      </c>
      <c r="CT395" s="222" t="b">
        <f>CT129</f>
        <v>0</v>
      </c>
      <c r="CY395" s="222" t="b">
        <f>CY134</f>
        <v>0</v>
      </c>
      <c r="DC395" s="37"/>
      <c r="DD395" s="223"/>
      <c r="DE395" s="223"/>
      <c r="DF395" s="223"/>
      <c r="DG395" s="223"/>
      <c r="DH395" s="223"/>
      <c r="DJ395" s="254"/>
      <c r="DS395" s="231"/>
    </row>
    <row r="396" spans="6:123">
      <c r="F396" s="220"/>
      <c r="G396" s="220"/>
      <c r="H396" s="220"/>
      <c r="I396" s="220"/>
      <c r="J396" s="220"/>
      <c r="K396" s="220"/>
      <c r="L396" s="220"/>
      <c r="M396" s="220"/>
      <c r="N396" s="220"/>
      <c r="O396" s="220"/>
      <c r="P396" s="220"/>
      <c r="Q396" s="220"/>
      <c r="R396" s="220"/>
      <c r="S396" s="220"/>
      <c r="T396" s="220"/>
      <c r="U396" s="220"/>
      <c r="V396" s="220"/>
      <c r="W396" s="220"/>
      <c r="X396" s="220"/>
      <c r="Y396" s="220"/>
      <c r="Z396" s="220"/>
      <c r="AA396" s="220"/>
      <c r="AB396" s="220"/>
      <c r="AC396" s="220"/>
      <c r="AD396" s="220"/>
      <c r="AE396" s="220"/>
      <c r="AF396" s="220"/>
      <c r="AG396" s="220"/>
      <c r="AH396" s="220"/>
      <c r="AI396" s="220"/>
      <c r="AJ396" s="220"/>
      <c r="AK396" s="220"/>
      <c r="AL396" s="220"/>
      <c r="AM396" s="220"/>
      <c r="AN396" s="220"/>
      <c r="AO396" s="220"/>
      <c r="AP396" s="220"/>
      <c r="AQ396" s="220"/>
      <c r="AR396" s="220"/>
      <c r="AS396" s="220"/>
      <c r="AT396" s="220"/>
      <c r="AU396" s="220"/>
      <c r="AV396" s="220"/>
      <c r="AW396" s="220"/>
      <c r="AX396" s="220"/>
      <c r="AY396" s="220"/>
      <c r="AZ396" s="220"/>
      <c r="BA396" s="220"/>
      <c r="BB396" s="220"/>
      <c r="BC396" s="220"/>
      <c r="BD396" s="220"/>
      <c r="BE396" s="220"/>
      <c r="BF396" s="220"/>
      <c r="BG396" s="35"/>
      <c r="CF396" s="274" t="s">
        <v>471</v>
      </c>
      <c r="CG396" s="277" t="s">
        <v>471</v>
      </c>
      <c r="CH396" s="247" t="b">
        <f t="shared" si="38"/>
        <v>0</v>
      </c>
      <c r="CI396" s="30"/>
      <c r="CJ396" s="30"/>
      <c r="CK396" s="30"/>
      <c r="CP396" s="222" t="b">
        <f t="shared" si="39"/>
        <v>0</v>
      </c>
      <c r="CQ396" s="222" t="b">
        <f t="shared" si="40"/>
        <v>0</v>
      </c>
      <c r="CZ396" s="222" t="b">
        <f>CZ135</f>
        <v>0</v>
      </c>
      <c r="DC396" s="37"/>
      <c r="DD396" s="223"/>
      <c r="DE396" s="223"/>
      <c r="DF396" s="223"/>
      <c r="DG396" s="223"/>
      <c r="DH396" s="223"/>
      <c r="DJ396" s="254"/>
      <c r="DS396" s="231"/>
    </row>
    <row r="397" spans="6:123">
      <c r="F397" s="220"/>
      <c r="G397" s="220"/>
      <c r="H397" s="220"/>
      <c r="I397" s="220"/>
      <c r="J397" s="220"/>
      <c r="K397" s="220"/>
      <c r="L397" s="220"/>
      <c r="M397" s="220"/>
      <c r="N397" s="220"/>
      <c r="O397" s="220"/>
      <c r="P397" s="220"/>
      <c r="Q397" s="220"/>
      <c r="R397" s="220"/>
      <c r="S397" s="220"/>
      <c r="T397" s="220"/>
      <c r="U397" s="220"/>
      <c r="V397" s="220"/>
      <c r="W397" s="220"/>
      <c r="X397" s="220"/>
      <c r="Y397" s="220"/>
      <c r="Z397" s="220"/>
      <c r="AA397" s="220"/>
      <c r="AB397" s="220"/>
      <c r="AC397" s="220"/>
      <c r="AD397" s="220"/>
      <c r="AE397" s="220"/>
      <c r="AF397" s="220"/>
      <c r="AG397" s="220"/>
      <c r="AH397" s="220"/>
      <c r="AI397" s="220"/>
      <c r="AJ397" s="220"/>
      <c r="AK397" s="220"/>
      <c r="AL397" s="220"/>
      <c r="AM397" s="220"/>
      <c r="AN397" s="220"/>
      <c r="AO397" s="220"/>
      <c r="AP397" s="220"/>
      <c r="AQ397" s="220"/>
      <c r="AR397" s="220"/>
      <c r="AS397" s="220"/>
      <c r="AT397" s="220"/>
      <c r="AU397" s="220"/>
      <c r="AV397" s="220"/>
      <c r="AW397" s="220"/>
      <c r="AX397" s="220"/>
      <c r="AY397" s="220"/>
      <c r="AZ397" s="220"/>
      <c r="BA397" s="220"/>
      <c r="BB397" s="220"/>
      <c r="BC397" s="220"/>
      <c r="BD397" s="220"/>
      <c r="BE397" s="220"/>
      <c r="BF397" s="220"/>
      <c r="BG397" s="35"/>
      <c r="CF397" s="274" t="s">
        <v>194</v>
      </c>
      <c r="CG397" s="277" t="s">
        <v>194</v>
      </c>
      <c r="CH397" s="247" t="b">
        <f t="shared" ref="CH397:CH460" si="41">IF(COUNTIF(CP397:DC397,TRUE)=0,FALSE,TRUE)</f>
        <v>0</v>
      </c>
      <c r="CI397" s="30"/>
      <c r="CJ397" s="30"/>
      <c r="CK397" s="30"/>
      <c r="CP397" s="222" t="b">
        <f t="shared" ref="CP397:CP460" si="42">IF(COUNTIF(DJ:DJ,CF397)&gt;0,TRUE,FALSE)</f>
        <v>0</v>
      </c>
      <c r="CQ397" s="222" t="b">
        <f t="shared" ref="CQ397:CQ460" si="43">IF(COUNTIF($BO$142:$CB$317,CF397)&gt;0,TRUE,FALSE)</f>
        <v>0</v>
      </c>
      <c r="CY397" s="222" t="b">
        <f>CY134</f>
        <v>0</v>
      </c>
      <c r="DC397" s="37"/>
      <c r="DD397" s="223"/>
      <c r="DE397" s="223"/>
      <c r="DF397" s="223"/>
      <c r="DG397" s="223"/>
      <c r="DH397" s="223"/>
      <c r="DJ397" s="254"/>
      <c r="DS397" s="231"/>
    </row>
    <row r="398" spans="6:123">
      <c r="F398" s="220"/>
      <c r="G398" s="220"/>
      <c r="H398" s="220"/>
      <c r="I398" s="220"/>
      <c r="J398" s="220"/>
      <c r="K398" s="220"/>
      <c r="L398" s="220"/>
      <c r="M398" s="220"/>
      <c r="N398" s="220"/>
      <c r="O398" s="220"/>
      <c r="P398" s="220"/>
      <c r="Q398" s="220"/>
      <c r="R398" s="220"/>
      <c r="S398" s="220"/>
      <c r="T398" s="220"/>
      <c r="U398" s="220"/>
      <c r="V398" s="220"/>
      <c r="W398" s="220"/>
      <c r="X398" s="220"/>
      <c r="Y398" s="220"/>
      <c r="Z398" s="220"/>
      <c r="AA398" s="220"/>
      <c r="AB398" s="220"/>
      <c r="AC398" s="220"/>
      <c r="AD398" s="220"/>
      <c r="AE398" s="220"/>
      <c r="AF398" s="220"/>
      <c r="AG398" s="220"/>
      <c r="AH398" s="220"/>
      <c r="AI398" s="220"/>
      <c r="AJ398" s="220"/>
      <c r="AK398" s="220"/>
      <c r="AL398" s="220"/>
      <c r="AM398" s="220"/>
      <c r="AN398" s="220"/>
      <c r="AO398" s="220"/>
      <c r="AP398" s="220"/>
      <c r="AQ398" s="220"/>
      <c r="AR398" s="220"/>
      <c r="AS398" s="220"/>
      <c r="AT398" s="220"/>
      <c r="AU398" s="220"/>
      <c r="AV398" s="220"/>
      <c r="AW398" s="220"/>
      <c r="AX398" s="220"/>
      <c r="AY398" s="220"/>
      <c r="AZ398" s="220"/>
      <c r="BA398" s="220"/>
      <c r="BB398" s="220"/>
      <c r="BC398" s="220"/>
      <c r="BD398" s="220"/>
      <c r="BE398" s="220"/>
      <c r="BF398" s="220"/>
      <c r="BG398" s="35"/>
      <c r="CF398" s="274" t="s">
        <v>195</v>
      </c>
      <c r="CG398" s="277" t="s">
        <v>195</v>
      </c>
      <c r="CH398" s="247" t="b">
        <f t="shared" si="41"/>
        <v>0</v>
      </c>
      <c r="CI398" s="30"/>
      <c r="CJ398" s="30"/>
      <c r="CK398" s="30"/>
      <c r="CP398" s="222" t="b">
        <f t="shared" si="42"/>
        <v>0</v>
      </c>
      <c r="CQ398" s="222" t="b">
        <f t="shared" si="43"/>
        <v>0</v>
      </c>
      <c r="CY398" s="222" t="b">
        <f>CY134</f>
        <v>0</v>
      </c>
      <c r="DC398" s="37"/>
      <c r="DD398" s="223"/>
      <c r="DE398" s="223"/>
      <c r="DF398" s="223"/>
      <c r="DG398" s="223"/>
      <c r="DH398" s="223"/>
      <c r="DJ398" s="254"/>
      <c r="DS398" s="231"/>
    </row>
    <row r="399" spans="6:123">
      <c r="F399" s="220"/>
      <c r="G399" s="220"/>
      <c r="H399" s="220"/>
      <c r="I399" s="220"/>
      <c r="J399" s="220"/>
      <c r="K399" s="220"/>
      <c r="L399" s="220"/>
      <c r="M399" s="220"/>
      <c r="N399" s="220"/>
      <c r="O399" s="220"/>
      <c r="P399" s="220"/>
      <c r="Q399" s="220"/>
      <c r="R399" s="220"/>
      <c r="S399" s="220"/>
      <c r="T399" s="220"/>
      <c r="U399" s="220"/>
      <c r="V399" s="220"/>
      <c r="W399" s="220"/>
      <c r="X399" s="220"/>
      <c r="Y399" s="220"/>
      <c r="Z399" s="220"/>
      <c r="AA399" s="220"/>
      <c r="AB399" s="220"/>
      <c r="AC399" s="220"/>
      <c r="AD399" s="220"/>
      <c r="AE399" s="220"/>
      <c r="AF399" s="220"/>
      <c r="AG399" s="220"/>
      <c r="AH399" s="220"/>
      <c r="AI399" s="220"/>
      <c r="AJ399" s="220"/>
      <c r="AK399" s="220"/>
      <c r="AL399" s="220"/>
      <c r="AM399" s="220"/>
      <c r="AN399" s="220"/>
      <c r="AO399" s="220"/>
      <c r="AP399" s="220"/>
      <c r="AQ399" s="220"/>
      <c r="AR399" s="220"/>
      <c r="AS399" s="220"/>
      <c r="AT399" s="220"/>
      <c r="AU399" s="220"/>
      <c r="AV399" s="220"/>
      <c r="AW399" s="220"/>
      <c r="AX399" s="220"/>
      <c r="AY399" s="220"/>
      <c r="AZ399" s="220"/>
      <c r="BA399" s="220"/>
      <c r="BB399" s="220"/>
      <c r="BC399" s="220"/>
      <c r="BD399" s="220"/>
      <c r="BE399" s="220"/>
      <c r="BF399" s="220"/>
      <c r="BG399" s="35"/>
      <c r="CF399" s="274" t="s">
        <v>196</v>
      </c>
      <c r="CG399" s="277" t="s">
        <v>196</v>
      </c>
      <c r="CH399" s="247" t="b">
        <f t="shared" si="41"/>
        <v>0</v>
      </c>
      <c r="CI399" s="30"/>
      <c r="CJ399" s="30"/>
      <c r="CK399" s="30"/>
      <c r="CP399" s="222" t="b">
        <f t="shared" si="42"/>
        <v>0</v>
      </c>
      <c r="CQ399" s="222" t="b">
        <f t="shared" si="43"/>
        <v>0</v>
      </c>
      <c r="CT399" s="222" t="b">
        <f>CT129</f>
        <v>0</v>
      </c>
      <c r="CY399" s="222" t="b">
        <f>CY134</f>
        <v>0</v>
      </c>
      <c r="DC399" s="37"/>
      <c r="DD399" s="223"/>
      <c r="DE399" s="223"/>
      <c r="DF399" s="223"/>
      <c r="DG399" s="223"/>
      <c r="DH399" s="223"/>
      <c r="DJ399" s="254"/>
      <c r="DS399" s="231"/>
    </row>
    <row r="400" spans="6:123">
      <c r="F400" s="220"/>
      <c r="G400" s="220"/>
      <c r="H400" s="220"/>
      <c r="I400" s="220"/>
      <c r="J400" s="220"/>
      <c r="K400" s="220"/>
      <c r="L400" s="220"/>
      <c r="M400" s="220"/>
      <c r="N400" s="220"/>
      <c r="O400" s="220"/>
      <c r="P400" s="220"/>
      <c r="Q400" s="220"/>
      <c r="R400" s="220"/>
      <c r="S400" s="220"/>
      <c r="T400" s="220"/>
      <c r="U400" s="220"/>
      <c r="V400" s="220"/>
      <c r="W400" s="220"/>
      <c r="X400" s="220"/>
      <c r="Y400" s="220"/>
      <c r="Z400" s="220"/>
      <c r="AA400" s="220"/>
      <c r="AB400" s="220"/>
      <c r="AC400" s="220"/>
      <c r="AD400" s="220"/>
      <c r="AE400" s="220"/>
      <c r="AF400" s="220"/>
      <c r="AG400" s="220"/>
      <c r="AH400" s="220"/>
      <c r="AI400" s="220"/>
      <c r="AJ400" s="220"/>
      <c r="AK400" s="220"/>
      <c r="AL400" s="220"/>
      <c r="AM400" s="220"/>
      <c r="AN400" s="220"/>
      <c r="AO400" s="220"/>
      <c r="AP400" s="220"/>
      <c r="AQ400" s="220"/>
      <c r="AR400" s="220"/>
      <c r="AS400" s="220"/>
      <c r="AT400" s="220"/>
      <c r="AU400" s="220"/>
      <c r="AV400" s="220"/>
      <c r="AW400" s="220"/>
      <c r="AX400" s="220"/>
      <c r="AY400" s="220"/>
      <c r="AZ400" s="220"/>
      <c r="BA400" s="220"/>
      <c r="BB400" s="220"/>
      <c r="BC400" s="220"/>
      <c r="BD400" s="220"/>
      <c r="BE400" s="220"/>
      <c r="BF400" s="220"/>
      <c r="BG400" s="35"/>
      <c r="CF400" s="274" t="s">
        <v>472</v>
      </c>
      <c r="CG400" s="277" t="s">
        <v>472</v>
      </c>
      <c r="CH400" s="247" t="b">
        <f t="shared" si="41"/>
        <v>0</v>
      </c>
      <c r="CI400" s="30"/>
      <c r="CJ400" s="30"/>
      <c r="CK400" s="30"/>
      <c r="CP400" s="222" t="b">
        <f t="shared" si="42"/>
        <v>0</v>
      </c>
      <c r="CQ400" s="222" t="b">
        <f t="shared" si="43"/>
        <v>0</v>
      </c>
      <c r="CZ400" s="222" t="b">
        <f>CZ135</f>
        <v>0</v>
      </c>
      <c r="DC400" s="37"/>
      <c r="DD400" s="223"/>
      <c r="DE400" s="223"/>
      <c r="DF400" s="223"/>
      <c r="DG400" s="223"/>
      <c r="DH400" s="223"/>
      <c r="DJ400" s="254"/>
      <c r="DS400" s="231"/>
    </row>
    <row r="401" spans="6:123">
      <c r="F401" s="220"/>
      <c r="G401" s="220"/>
      <c r="H401" s="220"/>
      <c r="I401" s="220"/>
      <c r="J401" s="220"/>
      <c r="K401" s="220"/>
      <c r="L401" s="220"/>
      <c r="M401" s="220"/>
      <c r="N401" s="220"/>
      <c r="O401" s="220"/>
      <c r="P401" s="220"/>
      <c r="Q401" s="220"/>
      <c r="R401" s="220"/>
      <c r="S401" s="220"/>
      <c r="T401" s="220"/>
      <c r="U401" s="220"/>
      <c r="V401" s="220"/>
      <c r="W401" s="220"/>
      <c r="X401" s="220"/>
      <c r="Y401" s="220"/>
      <c r="Z401" s="220"/>
      <c r="AA401" s="220"/>
      <c r="AB401" s="220"/>
      <c r="AC401" s="220"/>
      <c r="AD401" s="220"/>
      <c r="AE401" s="220"/>
      <c r="AF401" s="220"/>
      <c r="AG401" s="220"/>
      <c r="AH401" s="220"/>
      <c r="AI401" s="220"/>
      <c r="AJ401" s="220"/>
      <c r="AK401" s="220"/>
      <c r="AL401" s="220"/>
      <c r="AM401" s="220"/>
      <c r="AN401" s="220"/>
      <c r="AO401" s="220"/>
      <c r="AP401" s="220"/>
      <c r="AQ401" s="220"/>
      <c r="AR401" s="220"/>
      <c r="AS401" s="220"/>
      <c r="AT401" s="220"/>
      <c r="AU401" s="220"/>
      <c r="AV401" s="220"/>
      <c r="AW401" s="220"/>
      <c r="AX401" s="220"/>
      <c r="AY401" s="220"/>
      <c r="AZ401" s="220"/>
      <c r="BA401" s="220"/>
      <c r="BB401" s="220"/>
      <c r="BC401" s="220"/>
      <c r="BD401" s="220"/>
      <c r="BE401" s="220"/>
      <c r="BF401" s="220"/>
      <c r="BG401" s="35"/>
      <c r="CF401" s="274" t="s">
        <v>199</v>
      </c>
      <c r="CG401" s="277" t="s">
        <v>199</v>
      </c>
      <c r="CH401" s="247" t="b">
        <f t="shared" si="41"/>
        <v>0</v>
      </c>
      <c r="CI401" s="30"/>
      <c r="CJ401" s="30"/>
      <c r="CK401" s="30"/>
      <c r="CP401" s="222" t="b">
        <f t="shared" si="42"/>
        <v>0</v>
      </c>
      <c r="CQ401" s="222" t="b">
        <f t="shared" si="43"/>
        <v>0</v>
      </c>
      <c r="CY401" s="222" t="b">
        <f>CY134</f>
        <v>0</v>
      </c>
      <c r="DC401" s="37"/>
      <c r="DD401" s="223"/>
      <c r="DE401" s="223"/>
      <c r="DF401" s="223"/>
      <c r="DG401" s="223"/>
      <c r="DH401" s="223"/>
      <c r="DJ401" s="254"/>
      <c r="DS401" s="231"/>
    </row>
    <row r="402" spans="6:123">
      <c r="F402" s="220"/>
      <c r="G402" s="220"/>
      <c r="H402" s="220"/>
      <c r="I402" s="220"/>
      <c r="J402" s="220"/>
      <c r="K402" s="220"/>
      <c r="L402" s="220"/>
      <c r="M402" s="220"/>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0"/>
      <c r="AL402" s="220"/>
      <c r="AM402" s="220"/>
      <c r="AN402" s="220"/>
      <c r="AO402" s="220"/>
      <c r="AP402" s="220"/>
      <c r="AQ402" s="220"/>
      <c r="AR402" s="220"/>
      <c r="AS402" s="220"/>
      <c r="AT402" s="220"/>
      <c r="AU402" s="220"/>
      <c r="AV402" s="220"/>
      <c r="AW402" s="220"/>
      <c r="AX402" s="220"/>
      <c r="AY402" s="220"/>
      <c r="AZ402" s="220"/>
      <c r="BA402" s="220"/>
      <c r="BB402" s="220"/>
      <c r="BC402" s="220"/>
      <c r="BD402" s="220"/>
      <c r="BE402" s="220"/>
      <c r="BF402" s="220"/>
      <c r="BG402" s="35"/>
      <c r="CF402" s="274" t="s">
        <v>200</v>
      </c>
      <c r="CG402" s="277" t="s">
        <v>200</v>
      </c>
      <c r="CH402" s="247" t="b">
        <f t="shared" si="41"/>
        <v>0</v>
      </c>
      <c r="CI402" s="30"/>
      <c r="CJ402" s="30"/>
      <c r="CK402" s="30"/>
      <c r="CP402" s="222" t="b">
        <f t="shared" si="42"/>
        <v>0</v>
      </c>
      <c r="CQ402" s="222" t="b">
        <f t="shared" si="43"/>
        <v>0</v>
      </c>
      <c r="CT402" s="222" t="b">
        <f>CT129</f>
        <v>0</v>
      </c>
      <c r="CV402" s="222" t="b">
        <f>CV131</f>
        <v>0</v>
      </c>
      <c r="CY402" s="222" t="b">
        <f>CY134</f>
        <v>0</v>
      </c>
      <c r="DC402" s="37"/>
      <c r="DD402" s="223"/>
      <c r="DE402" s="223"/>
      <c r="DF402" s="223"/>
      <c r="DG402" s="223"/>
      <c r="DH402" s="223"/>
      <c r="DJ402" s="254"/>
      <c r="DS402" s="231"/>
    </row>
    <row r="403" spans="6:123">
      <c r="F403" s="220"/>
      <c r="G403" s="220"/>
      <c r="H403" s="220"/>
      <c r="I403" s="220"/>
      <c r="J403" s="220"/>
      <c r="K403" s="220"/>
      <c r="L403" s="220"/>
      <c r="M403" s="220"/>
      <c r="N403" s="220"/>
      <c r="O403" s="220"/>
      <c r="P403" s="220"/>
      <c r="Q403" s="220"/>
      <c r="R403" s="220"/>
      <c r="S403" s="220"/>
      <c r="T403" s="220"/>
      <c r="U403" s="220"/>
      <c r="V403" s="220"/>
      <c r="W403" s="220"/>
      <c r="X403" s="220"/>
      <c r="Y403" s="220"/>
      <c r="Z403" s="220"/>
      <c r="AA403" s="220"/>
      <c r="AB403" s="220"/>
      <c r="AC403" s="220"/>
      <c r="AD403" s="220"/>
      <c r="AE403" s="220"/>
      <c r="AF403" s="220"/>
      <c r="AG403" s="220"/>
      <c r="AH403" s="220"/>
      <c r="AI403" s="220"/>
      <c r="AJ403" s="220"/>
      <c r="AK403" s="220"/>
      <c r="AL403" s="220"/>
      <c r="AM403" s="220"/>
      <c r="AN403" s="220"/>
      <c r="AO403" s="220"/>
      <c r="AP403" s="220"/>
      <c r="AQ403" s="220"/>
      <c r="AR403" s="220"/>
      <c r="AS403" s="220"/>
      <c r="AT403" s="220"/>
      <c r="AU403" s="220"/>
      <c r="AV403" s="220"/>
      <c r="AW403" s="220"/>
      <c r="AX403" s="220"/>
      <c r="AY403" s="220"/>
      <c r="AZ403" s="220"/>
      <c r="BA403" s="220"/>
      <c r="BB403" s="220"/>
      <c r="BC403" s="220"/>
      <c r="BD403" s="220"/>
      <c r="BE403" s="220"/>
      <c r="BF403" s="220"/>
      <c r="BG403" s="35"/>
      <c r="CF403" s="274" t="s">
        <v>473</v>
      </c>
      <c r="CG403" s="277" t="s">
        <v>473</v>
      </c>
      <c r="CH403" s="247" t="b">
        <f t="shared" si="41"/>
        <v>0</v>
      </c>
      <c r="CI403" s="30"/>
      <c r="CJ403" s="30"/>
      <c r="CK403" s="30"/>
      <c r="CP403" s="222" t="b">
        <f t="shared" si="42"/>
        <v>0</v>
      </c>
      <c r="CQ403" s="222" t="b">
        <f t="shared" si="43"/>
        <v>0</v>
      </c>
      <c r="CZ403" s="222" t="b">
        <f>CZ135</f>
        <v>0</v>
      </c>
      <c r="DC403" s="37"/>
      <c r="DD403" s="223"/>
      <c r="DE403" s="223"/>
      <c r="DF403" s="223"/>
      <c r="DG403" s="223"/>
      <c r="DH403" s="223"/>
      <c r="DJ403" s="254"/>
      <c r="DS403" s="231"/>
    </row>
    <row r="404" spans="6:123">
      <c r="F404" s="220"/>
      <c r="G404" s="220"/>
      <c r="H404" s="220"/>
      <c r="I404" s="220"/>
      <c r="J404" s="220"/>
      <c r="K404" s="220"/>
      <c r="L404" s="220"/>
      <c r="M404" s="220"/>
      <c r="N404" s="220"/>
      <c r="O404" s="220"/>
      <c r="P404" s="220"/>
      <c r="Q404" s="220"/>
      <c r="R404" s="220"/>
      <c r="S404" s="220"/>
      <c r="T404" s="220"/>
      <c r="U404" s="220"/>
      <c r="V404" s="220"/>
      <c r="W404" s="220"/>
      <c r="X404" s="220"/>
      <c r="Y404" s="220"/>
      <c r="Z404" s="220"/>
      <c r="AA404" s="220"/>
      <c r="AB404" s="220"/>
      <c r="AC404" s="220"/>
      <c r="AD404" s="220"/>
      <c r="AE404" s="220"/>
      <c r="AF404" s="220"/>
      <c r="AG404" s="220"/>
      <c r="AH404" s="220"/>
      <c r="AI404" s="220"/>
      <c r="AJ404" s="220"/>
      <c r="AK404" s="220"/>
      <c r="AL404" s="220"/>
      <c r="AM404" s="220"/>
      <c r="AN404" s="220"/>
      <c r="AO404" s="220"/>
      <c r="AP404" s="220"/>
      <c r="AQ404" s="220"/>
      <c r="AR404" s="220"/>
      <c r="AS404" s="220"/>
      <c r="AT404" s="220"/>
      <c r="AU404" s="220"/>
      <c r="AV404" s="220"/>
      <c r="AW404" s="220"/>
      <c r="AX404" s="220"/>
      <c r="AY404" s="220"/>
      <c r="AZ404" s="220"/>
      <c r="BA404" s="220"/>
      <c r="BB404" s="220"/>
      <c r="BC404" s="220"/>
      <c r="BD404" s="220"/>
      <c r="BE404" s="220"/>
      <c r="BF404" s="220"/>
      <c r="BG404" s="35"/>
      <c r="CF404" s="274" t="s">
        <v>201</v>
      </c>
      <c r="CG404" s="277" t="s">
        <v>201</v>
      </c>
      <c r="CH404" s="247" t="b">
        <f t="shared" si="41"/>
        <v>0</v>
      </c>
      <c r="CI404" s="30"/>
      <c r="CJ404" s="30"/>
      <c r="CK404" s="30"/>
      <c r="CP404" s="222" t="b">
        <f t="shared" si="42"/>
        <v>0</v>
      </c>
      <c r="CQ404" s="222" t="b">
        <f t="shared" si="43"/>
        <v>0</v>
      </c>
      <c r="CY404" s="222" t="b">
        <f>CY134</f>
        <v>0</v>
      </c>
      <c r="DC404" s="37"/>
      <c r="DD404" s="223"/>
      <c r="DE404" s="223"/>
      <c r="DF404" s="223"/>
      <c r="DG404" s="223"/>
      <c r="DH404" s="223"/>
      <c r="DJ404" s="254"/>
      <c r="DS404" s="231"/>
    </row>
    <row r="405" spans="6:123">
      <c r="F405" s="220"/>
      <c r="G405" s="220"/>
      <c r="H405" s="220"/>
      <c r="I405" s="220"/>
      <c r="J405" s="220"/>
      <c r="K405" s="220"/>
      <c r="L405" s="220"/>
      <c r="M405" s="220"/>
      <c r="N405" s="220"/>
      <c r="O405" s="220"/>
      <c r="P405" s="220"/>
      <c r="Q405" s="220"/>
      <c r="R405" s="220"/>
      <c r="S405" s="220"/>
      <c r="T405" s="220"/>
      <c r="U405" s="220"/>
      <c r="V405" s="220"/>
      <c r="W405" s="220"/>
      <c r="X405" s="220"/>
      <c r="Y405" s="220"/>
      <c r="Z405" s="220"/>
      <c r="AA405" s="220"/>
      <c r="AB405" s="220"/>
      <c r="AC405" s="220"/>
      <c r="AD405" s="220"/>
      <c r="AE405" s="220"/>
      <c r="AF405" s="220"/>
      <c r="AG405" s="220"/>
      <c r="AH405" s="220"/>
      <c r="AI405" s="220"/>
      <c r="AJ405" s="220"/>
      <c r="AK405" s="220"/>
      <c r="AL405" s="220"/>
      <c r="AM405" s="220"/>
      <c r="AN405" s="220"/>
      <c r="AO405" s="220"/>
      <c r="AP405" s="220"/>
      <c r="AQ405" s="220"/>
      <c r="AR405" s="220"/>
      <c r="AS405" s="220"/>
      <c r="AT405" s="220"/>
      <c r="AU405" s="220"/>
      <c r="AV405" s="220"/>
      <c r="AW405" s="220"/>
      <c r="AX405" s="220"/>
      <c r="AY405" s="220"/>
      <c r="AZ405" s="220"/>
      <c r="BA405" s="220"/>
      <c r="BB405" s="220"/>
      <c r="BC405" s="220"/>
      <c r="BD405" s="220"/>
      <c r="BE405" s="220"/>
      <c r="BF405" s="220"/>
      <c r="BG405" s="35"/>
      <c r="CF405" s="274" t="s">
        <v>861</v>
      </c>
      <c r="CG405" s="277" t="s">
        <v>861</v>
      </c>
      <c r="CH405" s="247" t="b">
        <f t="shared" si="41"/>
        <v>0</v>
      </c>
      <c r="CI405" s="30"/>
      <c r="CJ405" s="30"/>
      <c r="CK405" s="30"/>
      <c r="CP405" s="222" t="b">
        <f t="shared" si="42"/>
        <v>0</v>
      </c>
      <c r="CQ405" s="222" t="b">
        <f t="shared" si="43"/>
        <v>0</v>
      </c>
      <c r="CV405" s="222" t="b">
        <f>CV131</f>
        <v>0</v>
      </c>
      <c r="CY405" s="222" t="b">
        <f>CY134</f>
        <v>0</v>
      </c>
      <c r="DC405" s="37"/>
      <c r="DD405" s="223"/>
      <c r="DE405" s="223"/>
      <c r="DF405" s="223"/>
      <c r="DG405" s="223"/>
      <c r="DH405" s="223"/>
      <c r="DJ405" s="254"/>
      <c r="DS405" s="231"/>
    </row>
    <row r="406" spans="6:123">
      <c r="F406" s="220"/>
      <c r="G406" s="220"/>
      <c r="H406" s="220"/>
      <c r="I406" s="220"/>
      <c r="J406" s="220"/>
      <c r="K406" s="220"/>
      <c r="L406" s="220"/>
      <c r="M406" s="220"/>
      <c r="N406" s="220"/>
      <c r="O406" s="220"/>
      <c r="P406" s="220"/>
      <c r="Q406" s="220"/>
      <c r="R406" s="220"/>
      <c r="S406" s="220"/>
      <c r="T406" s="220"/>
      <c r="U406" s="220"/>
      <c r="V406" s="220"/>
      <c r="W406" s="220"/>
      <c r="X406" s="220"/>
      <c r="Y406" s="220"/>
      <c r="Z406" s="220"/>
      <c r="AA406" s="220"/>
      <c r="AB406" s="220"/>
      <c r="AC406" s="220"/>
      <c r="AD406" s="220"/>
      <c r="AE406" s="220"/>
      <c r="AF406" s="220"/>
      <c r="AG406" s="220"/>
      <c r="AH406" s="220"/>
      <c r="AI406" s="220"/>
      <c r="AJ406" s="220"/>
      <c r="AK406" s="220"/>
      <c r="AL406" s="220"/>
      <c r="AM406" s="220"/>
      <c r="AN406" s="220"/>
      <c r="AO406" s="220"/>
      <c r="AP406" s="220"/>
      <c r="AQ406" s="220"/>
      <c r="AR406" s="220"/>
      <c r="AS406" s="220"/>
      <c r="AT406" s="220"/>
      <c r="AU406" s="220"/>
      <c r="AV406" s="220"/>
      <c r="AW406" s="220"/>
      <c r="AX406" s="220"/>
      <c r="AY406" s="220"/>
      <c r="AZ406" s="220"/>
      <c r="BA406" s="220"/>
      <c r="BB406" s="220"/>
      <c r="BC406" s="220"/>
      <c r="BD406" s="220"/>
      <c r="BE406" s="220"/>
      <c r="BF406" s="220"/>
      <c r="BG406" s="35"/>
      <c r="CF406" s="274" t="s">
        <v>922</v>
      </c>
      <c r="CG406" s="277" t="s">
        <v>922</v>
      </c>
      <c r="CH406" s="247" t="b">
        <f t="shared" si="41"/>
        <v>0</v>
      </c>
      <c r="CI406" s="30"/>
      <c r="CJ406" s="30"/>
      <c r="CK406" s="30"/>
      <c r="CP406" s="222" t="b">
        <f t="shared" si="42"/>
        <v>0</v>
      </c>
      <c r="CQ406" s="222" t="b">
        <f t="shared" si="43"/>
        <v>0</v>
      </c>
      <c r="CZ406" s="222" t="b">
        <f>CZ135</f>
        <v>0</v>
      </c>
      <c r="DC406" s="37"/>
      <c r="DD406" s="223"/>
      <c r="DE406" s="223"/>
      <c r="DF406" s="223"/>
      <c r="DG406" s="223"/>
      <c r="DH406" s="223"/>
      <c r="DJ406" s="254"/>
      <c r="DS406" s="231"/>
    </row>
    <row r="407" spans="6:123">
      <c r="F407" s="220"/>
      <c r="G407" s="220"/>
      <c r="H407" s="220"/>
      <c r="I407" s="220"/>
      <c r="J407" s="220"/>
      <c r="K407" s="220"/>
      <c r="L407" s="220"/>
      <c r="M407" s="220"/>
      <c r="N407" s="220"/>
      <c r="O407" s="220"/>
      <c r="P407" s="220"/>
      <c r="Q407" s="220"/>
      <c r="R407" s="220"/>
      <c r="S407" s="220"/>
      <c r="T407" s="220"/>
      <c r="U407" s="220"/>
      <c r="V407" s="220"/>
      <c r="W407" s="220"/>
      <c r="X407" s="220"/>
      <c r="Y407" s="220"/>
      <c r="Z407" s="220"/>
      <c r="AA407" s="220"/>
      <c r="AB407" s="220"/>
      <c r="AC407" s="220"/>
      <c r="AD407" s="220"/>
      <c r="AE407" s="220"/>
      <c r="AF407" s="220"/>
      <c r="AG407" s="220"/>
      <c r="AH407" s="220"/>
      <c r="AI407" s="220"/>
      <c r="AJ407" s="220"/>
      <c r="AK407" s="220"/>
      <c r="AL407" s="220"/>
      <c r="AM407" s="220"/>
      <c r="AN407" s="220"/>
      <c r="AO407" s="220"/>
      <c r="AP407" s="220"/>
      <c r="AQ407" s="220"/>
      <c r="AR407" s="220"/>
      <c r="AS407" s="220"/>
      <c r="AT407" s="220"/>
      <c r="AU407" s="220"/>
      <c r="AV407" s="220"/>
      <c r="AW407" s="220"/>
      <c r="AX407" s="220"/>
      <c r="AY407" s="220"/>
      <c r="AZ407" s="220"/>
      <c r="BA407" s="220"/>
      <c r="BB407" s="220"/>
      <c r="BC407" s="220"/>
      <c r="BD407" s="220"/>
      <c r="BE407" s="220"/>
      <c r="BF407" s="220"/>
      <c r="BG407" s="35"/>
      <c r="CF407" s="274" t="s">
        <v>204</v>
      </c>
      <c r="CG407" s="277" t="s">
        <v>204</v>
      </c>
      <c r="CH407" s="247" t="b">
        <f t="shared" si="41"/>
        <v>0</v>
      </c>
      <c r="CI407" s="30"/>
      <c r="CJ407" s="30"/>
      <c r="CK407" s="30"/>
      <c r="CP407" s="222" t="b">
        <f t="shared" si="42"/>
        <v>0</v>
      </c>
      <c r="CQ407" s="222" t="b">
        <f t="shared" si="43"/>
        <v>0</v>
      </c>
      <c r="CV407" s="222" t="b">
        <f>CV131</f>
        <v>0</v>
      </c>
      <c r="CY407" s="222" t="b">
        <f>CY134</f>
        <v>0</v>
      </c>
      <c r="DC407" s="37"/>
      <c r="DD407" s="223"/>
      <c r="DE407" s="223"/>
      <c r="DF407" s="223"/>
      <c r="DG407" s="223"/>
      <c r="DH407" s="223"/>
      <c r="DJ407" s="254"/>
      <c r="DS407" s="231"/>
    </row>
    <row r="408" spans="6:123">
      <c r="F408" s="220"/>
      <c r="G408" s="220"/>
      <c r="H408" s="220"/>
      <c r="I408" s="220"/>
      <c r="J408" s="220"/>
      <c r="K408" s="220"/>
      <c r="L408" s="220"/>
      <c r="M408" s="220"/>
      <c r="N408" s="220"/>
      <c r="O408" s="220"/>
      <c r="P408" s="220"/>
      <c r="Q408" s="220"/>
      <c r="R408" s="220"/>
      <c r="S408" s="220"/>
      <c r="T408" s="220"/>
      <c r="U408" s="220"/>
      <c r="V408" s="220"/>
      <c r="W408" s="220"/>
      <c r="X408" s="220"/>
      <c r="Y408" s="220"/>
      <c r="Z408" s="220"/>
      <c r="AA408" s="220"/>
      <c r="AB408" s="220"/>
      <c r="AC408" s="220"/>
      <c r="AD408" s="220"/>
      <c r="AE408" s="220"/>
      <c r="AF408" s="220"/>
      <c r="AG408" s="220"/>
      <c r="AH408" s="220"/>
      <c r="AI408" s="220"/>
      <c r="AJ408" s="220"/>
      <c r="AK408" s="220"/>
      <c r="AL408" s="220"/>
      <c r="AM408" s="220"/>
      <c r="AN408" s="220"/>
      <c r="AO408" s="220"/>
      <c r="AP408" s="220"/>
      <c r="AQ408" s="220"/>
      <c r="AR408" s="220"/>
      <c r="AS408" s="220"/>
      <c r="AT408" s="220"/>
      <c r="AU408" s="220"/>
      <c r="AV408" s="220"/>
      <c r="AW408" s="220"/>
      <c r="AX408" s="220"/>
      <c r="AY408" s="220"/>
      <c r="AZ408" s="220"/>
      <c r="BA408" s="220"/>
      <c r="BB408" s="220"/>
      <c r="BC408" s="220"/>
      <c r="BD408" s="220"/>
      <c r="BE408" s="220"/>
      <c r="BF408" s="220"/>
      <c r="BG408" s="35"/>
      <c r="CF408" s="274" t="s">
        <v>474</v>
      </c>
      <c r="CG408" s="277" t="s">
        <v>474</v>
      </c>
      <c r="CH408" s="247" t="b">
        <f t="shared" si="41"/>
        <v>0</v>
      </c>
      <c r="CI408" s="30"/>
      <c r="CJ408" s="30"/>
      <c r="CK408" s="30"/>
      <c r="CP408" s="222" t="b">
        <f t="shared" si="42"/>
        <v>0</v>
      </c>
      <c r="CQ408" s="222" t="b">
        <f t="shared" si="43"/>
        <v>0</v>
      </c>
      <c r="CZ408" s="222" t="b">
        <f>CZ135</f>
        <v>0</v>
      </c>
      <c r="DC408" s="37"/>
      <c r="DD408" s="223"/>
      <c r="DE408" s="223"/>
      <c r="DF408" s="223"/>
      <c r="DG408" s="223"/>
      <c r="DH408" s="223"/>
      <c r="DJ408" s="254"/>
      <c r="DS408" s="231"/>
    </row>
    <row r="409" spans="6:123">
      <c r="F409" s="220"/>
      <c r="G409" s="220"/>
      <c r="H409" s="220"/>
      <c r="I409" s="220"/>
      <c r="J409" s="220"/>
      <c r="K409" s="220"/>
      <c r="L409" s="220"/>
      <c r="M409" s="220"/>
      <c r="N409" s="220"/>
      <c r="O409" s="220"/>
      <c r="P409" s="220"/>
      <c r="Q409" s="220"/>
      <c r="R409" s="220"/>
      <c r="S409" s="220"/>
      <c r="T409" s="220"/>
      <c r="U409" s="220"/>
      <c r="V409" s="220"/>
      <c r="W409" s="220"/>
      <c r="X409" s="220"/>
      <c r="Y409" s="220"/>
      <c r="Z409" s="220"/>
      <c r="AA409" s="220"/>
      <c r="AB409" s="220"/>
      <c r="AC409" s="220"/>
      <c r="AD409" s="220"/>
      <c r="AE409" s="220"/>
      <c r="AF409" s="220"/>
      <c r="AG409" s="220"/>
      <c r="AH409" s="220"/>
      <c r="AI409" s="220"/>
      <c r="AJ409" s="220"/>
      <c r="AK409" s="220"/>
      <c r="AL409" s="220"/>
      <c r="AM409" s="220"/>
      <c r="AN409" s="220"/>
      <c r="AO409" s="220"/>
      <c r="AP409" s="220"/>
      <c r="AQ409" s="220"/>
      <c r="AR409" s="220"/>
      <c r="AS409" s="220"/>
      <c r="AT409" s="220"/>
      <c r="AU409" s="220"/>
      <c r="AV409" s="220"/>
      <c r="AW409" s="220"/>
      <c r="AX409" s="220"/>
      <c r="AY409" s="220"/>
      <c r="AZ409" s="220"/>
      <c r="BA409" s="220"/>
      <c r="BB409" s="220"/>
      <c r="BC409" s="220"/>
      <c r="BD409" s="220"/>
      <c r="BE409" s="220"/>
      <c r="BF409" s="220"/>
      <c r="BG409" s="35"/>
      <c r="CF409" s="274" t="s">
        <v>475</v>
      </c>
      <c r="CG409" s="277" t="s">
        <v>475</v>
      </c>
      <c r="CH409" s="247" t="b">
        <f t="shared" si="41"/>
        <v>0</v>
      </c>
      <c r="CI409" s="30"/>
      <c r="CJ409" s="30"/>
      <c r="CK409" s="30"/>
      <c r="CP409" s="222" t="b">
        <f t="shared" si="42"/>
        <v>0</v>
      </c>
      <c r="CQ409" s="222" t="b">
        <f t="shared" si="43"/>
        <v>0</v>
      </c>
      <c r="CX409" s="222" t="b">
        <f>CX133</f>
        <v>0</v>
      </c>
      <c r="DC409" s="37" t="b">
        <f>DC138</f>
        <v>0</v>
      </c>
      <c r="DD409" s="223"/>
      <c r="DE409" s="223"/>
      <c r="DF409" s="223"/>
      <c r="DG409" s="223"/>
      <c r="DH409" s="223"/>
      <c r="DJ409" s="254"/>
      <c r="DS409" s="231"/>
    </row>
    <row r="410" spans="6:123">
      <c r="F410" s="220"/>
      <c r="G410" s="220"/>
      <c r="H410" s="220"/>
      <c r="I410" s="220"/>
      <c r="J410" s="220"/>
      <c r="K410" s="220"/>
      <c r="L410" s="220"/>
      <c r="M410" s="220"/>
      <c r="N410" s="220"/>
      <c r="O410" s="220"/>
      <c r="P410" s="220"/>
      <c r="Q410" s="220"/>
      <c r="R410" s="220"/>
      <c r="S410" s="220"/>
      <c r="T410" s="220"/>
      <c r="U410" s="220"/>
      <c r="V410" s="220"/>
      <c r="W410" s="220"/>
      <c r="X410" s="220"/>
      <c r="Y410" s="220"/>
      <c r="Z410" s="220"/>
      <c r="AA410" s="220"/>
      <c r="AB410" s="220"/>
      <c r="AC410" s="220"/>
      <c r="AD410" s="220"/>
      <c r="AE410" s="220"/>
      <c r="AF410" s="220"/>
      <c r="AG410" s="220"/>
      <c r="AH410" s="220"/>
      <c r="AI410" s="220"/>
      <c r="AJ410" s="220"/>
      <c r="AK410" s="220"/>
      <c r="AL410" s="220"/>
      <c r="AM410" s="220"/>
      <c r="AN410" s="220"/>
      <c r="AO410" s="220"/>
      <c r="AP410" s="220"/>
      <c r="AQ410" s="220"/>
      <c r="AR410" s="220"/>
      <c r="AS410" s="220"/>
      <c r="AT410" s="220"/>
      <c r="AU410" s="220"/>
      <c r="AV410" s="220"/>
      <c r="AW410" s="220"/>
      <c r="AX410" s="220"/>
      <c r="AY410" s="220"/>
      <c r="AZ410" s="220"/>
      <c r="BA410" s="220"/>
      <c r="BB410" s="220"/>
      <c r="BC410" s="220"/>
      <c r="BD410" s="220"/>
      <c r="BE410" s="220"/>
      <c r="BF410" s="220"/>
      <c r="BG410" s="35"/>
      <c r="CF410" s="276" t="s">
        <v>923</v>
      </c>
      <c r="CG410" s="277" t="s">
        <v>795</v>
      </c>
      <c r="CH410" s="247" t="b">
        <f t="shared" si="41"/>
        <v>0</v>
      </c>
      <c r="CI410" s="30"/>
      <c r="CJ410" s="30"/>
      <c r="CK410" s="30"/>
      <c r="CP410" s="222" t="b">
        <f t="shared" si="42"/>
        <v>0</v>
      </c>
      <c r="CQ410" s="222" t="b">
        <f t="shared" si="43"/>
        <v>0</v>
      </c>
      <c r="DC410" s="37" t="b">
        <f>DC138</f>
        <v>0</v>
      </c>
      <c r="DD410" s="223"/>
      <c r="DE410" s="223"/>
      <c r="DF410" s="223"/>
      <c r="DG410" s="223"/>
      <c r="DH410" s="223"/>
      <c r="DJ410" s="254"/>
      <c r="DS410" s="231"/>
    </row>
    <row r="411" spans="6:123">
      <c r="F411" s="220"/>
      <c r="G411" s="220"/>
      <c r="H411" s="220"/>
      <c r="I411" s="220"/>
      <c r="J411" s="220"/>
      <c r="K411" s="220"/>
      <c r="L411" s="220"/>
      <c r="M411" s="220"/>
      <c r="N411" s="220"/>
      <c r="O411" s="220"/>
      <c r="P411" s="220"/>
      <c r="Q411" s="220"/>
      <c r="R411" s="220"/>
      <c r="S411" s="220"/>
      <c r="T411" s="220"/>
      <c r="U411" s="220"/>
      <c r="V411" s="220"/>
      <c r="W411" s="220"/>
      <c r="X411" s="220"/>
      <c r="Y411" s="220"/>
      <c r="Z411" s="220"/>
      <c r="AA411" s="220"/>
      <c r="AB411" s="220"/>
      <c r="AC411" s="220"/>
      <c r="AD411" s="220"/>
      <c r="AE411" s="220"/>
      <c r="AF411" s="220"/>
      <c r="AG411" s="220"/>
      <c r="AH411" s="220"/>
      <c r="AI411" s="220"/>
      <c r="AJ411" s="220"/>
      <c r="AK411" s="220"/>
      <c r="AL411" s="220"/>
      <c r="AM411" s="220"/>
      <c r="AN411" s="220"/>
      <c r="AO411" s="220"/>
      <c r="AP411" s="220"/>
      <c r="AQ411" s="220"/>
      <c r="AR411" s="220"/>
      <c r="AS411" s="220"/>
      <c r="AT411" s="220"/>
      <c r="AU411" s="220"/>
      <c r="AV411" s="220"/>
      <c r="AW411" s="220"/>
      <c r="AX411" s="220"/>
      <c r="AY411" s="220"/>
      <c r="AZ411" s="220"/>
      <c r="BA411" s="220"/>
      <c r="BB411" s="220"/>
      <c r="BC411" s="220"/>
      <c r="BD411" s="220"/>
      <c r="BE411" s="220"/>
      <c r="BF411" s="220"/>
      <c r="BG411" s="35"/>
      <c r="CF411" s="274" t="s">
        <v>205</v>
      </c>
      <c r="CG411" s="277" t="s">
        <v>205</v>
      </c>
      <c r="CH411" s="247" t="b">
        <f t="shared" si="41"/>
        <v>0</v>
      </c>
      <c r="CI411" s="30"/>
      <c r="CJ411" s="30"/>
      <c r="CK411" s="30"/>
      <c r="CP411" s="222" t="b">
        <f t="shared" si="42"/>
        <v>0</v>
      </c>
      <c r="CQ411" s="222" t="b">
        <f t="shared" si="43"/>
        <v>0</v>
      </c>
      <c r="CY411" s="222" t="b">
        <f>CY134</f>
        <v>0</v>
      </c>
      <c r="DC411" s="37"/>
      <c r="DD411" s="223"/>
      <c r="DE411" s="223"/>
      <c r="DF411" s="223"/>
      <c r="DG411" s="223"/>
      <c r="DH411" s="223"/>
      <c r="DJ411" s="254"/>
      <c r="DS411" s="231"/>
    </row>
    <row r="412" spans="6:123">
      <c r="F412" s="220"/>
      <c r="G412" s="220"/>
      <c r="H412" s="220"/>
      <c r="I412" s="220"/>
      <c r="J412" s="220"/>
      <c r="K412" s="220"/>
      <c r="L412" s="220"/>
      <c r="M412" s="220"/>
      <c r="N412" s="220"/>
      <c r="O412" s="220"/>
      <c r="P412" s="220"/>
      <c r="Q412" s="220"/>
      <c r="R412" s="220"/>
      <c r="S412" s="220"/>
      <c r="T412" s="220"/>
      <c r="U412" s="220"/>
      <c r="V412" s="220"/>
      <c r="W412" s="220"/>
      <c r="X412" s="220"/>
      <c r="Y412" s="220"/>
      <c r="Z412" s="220"/>
      <c r="AA412" s="220"/>
      <c r="AB412" s="220"/>
      <c r="AC412" s="220"/>
      <c r="AD412" s="220"/>
      <c r="AE412" s="220"/>
      <c r="AF412" s="220"/>
      <c r="AG412" s="220"/>
      <c r="AH412" s="220"/>
      <c r="AI412" s="220"/>
      <c r="AJ412" s="220"/>
      <c r="AK412" s="220"/>
      <c r="AL412" s="220"/>
      <c r="AM412" s="220"/>
      <c r="AN412" s="220"/>
      <c r="AO412" s="220"/>
      <c r="AP412" s="220"/>
      <c r="AQ412" s="220"/>
      <c r="AR412" s="220"/>
      <c r="AS412" s="220"/>
      <c r="AT412" s="220"/>
      <c r="AU412" s="220"/>
      <c r="AV412" s="220"/>
      <c r="AW412" s="220"/>
      <c r="AX412" s="220"/>
      <c r="AY412" s="220"/>
      <c r="AZ412" s="220"/>
      <c r="BA412" s="220"/>
      <c r="BB412" s="220"/>
      <c r="BC412" s="220"/>
      <c r="BD412" s="220"/>
      <c r="BE412" s="220"/>
      <c r="BF412" s="220"/>
      <c r="BG412" s="35"/>
      <c r="CF412" s="274" t="s">
        <v>476</v>
      </c>
      <c r="CG412" s="277" t="s">
        <v>476</v>
      </c>
      <c r="CH412" s="247" t="b">
        <f t="shared" si="41"/>
        <v>0</v>
      </c>
      <c r="CI412" s="30"/>
      <c r="CJ412" s="30"/>
      <c r="CK412" s="30"/>
      <c r="CP412" s="222" t="b">
        <f t="shared" si="42"/>
        <v>0</v>
      </c>
      <c r="CQ412" s="222" t="b">
        <f t="shared" si="43"/>
        <v>0</v>
      </c>
      <c r="CZ412" s="222" t="b">
        <f>CZ135</f>
        <v>0</v>
      </c>
      <c r="DC412" s="37"/>
      <c r="DD412" s="223"/>
      <c r="DE412" s="223"/>
      <c r="DF412" s="223"/>
      <c r="DG412" s="223"/>
      <c r="DH412" s="223"/>
      <c r="DJ412" s="254"/>
      <c r="DS412" s="231"/>
    </row>
    <row r="413" spans="6:123">
      <c r="F413" s="220"/>
      <c r="G413" s="220"/>
      <c r="H413" s="220"/>
      <c r="I413" s="220"/>
      <c r="J413" s="220"/>
      <c r="K413" s="220"/>
      <c r="L413" s="220"/>
      <c r="M413" s="220"/>
      <c r="N413" s="220"/>
      <c r="O413" s="220"/>
      <c r="P413" s="220"/>
      <c r="Q413" s="220"/>
      <c r="R413" s="220"/>
      <c r="S413" s="220"/>
      <c r="T413" s="220"/>
      <c r="U413" s="220"/>
      <c r="V413" s="220"/>
      <c r="W413" s="220"/>
      <c r="X413" s="220"/>
      <c r="Y413" s="220"/>
      <c r="Z413" s="220"/>
      <c r="AA413" s="220"/>
      <c r="AB413" s="220"/>
      <c r="AC413" s="220"/>
      <c r="AD413" s="220"/>
      <c r="AE413" s="220"/>
      <c r="AF413" s="220"/>
      <c r="AG413" s="220"/>
      <c r="AH413" s="220"/>
      <c r="AI413" s="220"/>
      <c r="AJ413" s="220"/>
      <c r="AK413" s="220"/>
      <c r="AL413" s="220"/>
      <c r="AM413" s="220"/>
      <c r="AN413" s="220"/>
      <c r="AO413" s="220"/>
      <c r="AP413" s="220"/>
      <c r="AQ413" s="220"/>
      <c r="AR413" s="220"/>
      <c r="AS413" s="220"/>
      <c r="AT413" s="220"/>
      <c r="AU413" s="220"/>
      <c r="AV413" s="220"/>
      <c r="AW413" s="220"/>
      <c r="AX413" s="220"/>
      <c r="AY413" s="220"/>
      <c r="AZ413" s="220"/>
      <c r="BA413" s="220"/>
      <c r="BB413" s="220"/>
      <c r="BC413" s="220"/>
      <c r="BD413" s="220"/>
      <c r="BE413" s="220"/>
      <c r="BF413" s="220"/>
      <c r="BG413" s="35"/>
      <c r="CF413" s="274" t="s">
        <v>206</v>
      </c>
      <c r="CG413" s="277" t="s">
        <v>206</v>
      </c>
      <c r="CH413" s="247" t="b">
        <f t="shared" si="41"/>
        <v>0</v>
      </c>
      <c r="CI413" s="30"/>
      <c r="CJ413" s="30"/>
      <c r="CK413" s="30"/>
      <c r="CP413" s="222" t="b">
        <f t="shared" si="42"/>
        <v>0</v>
      </c>
      <c r="CQ413" s="222" t="b">
        <f t="shared" si="43"/>
        <v>0</v>
      </c>
      <c r="CV413" s="222" t="b">
        <f>CV131</f>
        <v>0</v>
      </c>
      <c r="CY413" s="222" t="b">
        <f>CY134</f>
        <v>0</v>
      </c>
      <c r="DC413" s="37"/>
      <c r="DD413" s="223"/>
      <c r="DE413" s="223"/>
      <c r="DF413" s="223"/>
      <c r="DG413" s="223"/>
      <c r="DH413" s="223"/>
      <c r="DJ413" s="254"/>
      <c r="DS413" s="231"/>
    </row>
    <row r="414" spans="6:123">
      <c r="F414" s="220"/>
      <c r="G414" s="220"/>
      <c r="H414" s="220"/>
      <c r="I414" s="220"/>
      <c r="J414" s="220"/>
      <c r="K414" s="220"/>
      <c r="L414" s="220"/>
      <c r="M414" s="220"/>
      <c r="N414" s="220"/>
      <c r="O414" s="220"/>
      <c r="P414" s="220"/>
      <c r="Q414" s="220"/>
      <c r="R414" s="220"/>
      <c r="S414" s="220"/>
      <c r="T414" s="220"/>
      <c r="U414" s="220"/>
      <c r="V414" s="220"/>
      <c r="W414" s="220"/>
      <c r="X414" s="220"/>
      <c r="Y414" s="220"/>
      <c r="Z414" s="220"/>
      <c r="AA414" s="220"/>
      <c r="AB414" s="220"/>
      <c r="AC414" s="220"/>
      <c r="AD414" s="220"/>
      <c r="AE414" s="220"/>
      <c r="AF414" s="220"/>
      <c r="AG414" s="220"/>
      <c r="AH414" s="220"/>
      <c r="AI414" s="220"/>
      <c r="AJ414" s="220"/>
      <c r="AK414" s="220"/>
      <c r="AL414" s="220"/>
      <c r="AM414" s="220"/>
      <c r="AN414" s="220"/>
      <c r="AO414" s="220"/>
      <c r="AP414" s="220"/>
      <c r="AQ414" s="220"/>
      <c r="AR414" s="220"/>
      <c r="AS414" s="220"/>
      <c r="AT414" s="220"/>
      <c r="AU414" s="220"/>
      <c r="AV414" s="220"/>
      <c r="AW414" s="220"/>
      <c r="AX414" s="220"/>
      <c r="AY414" s="220"/>
      <c r="AZ414" s="220"/>
      <c r="BA414" s="220"/>
      <c r="BB414" s="220"/>
      <c r="BC414" s="220"/>
      <c r="BD414" s="220"/>
      <c r="BE414" s="220"/>
      <c r="BF414" s="220"/>
      <c r="BG414" s="35"/>
      <c r="CF414" s="274" t="s">
        <v>588</v>
      </c>
      <c r="CG414" s="277" t="s">
        <v>588</v>
      </c>
      <c r="CH414" s="247" t="b">
        <f t="shared" si="41"/>
        <v>0</v>
      </c>
      <c r="CI414" s="30"/>
      <c r="CJ414" s="30"/>
      <c r="CK414" s="30"/>
      <c r="CP414" s="222" t="b">
        <f t="shared" si="42"/>
        <v>0</v>
      </c>
      <c r="CQ414" s="222" t="b">
        <f t="shared" si="43"/>
        <v>0</v>
      </c>
      <c r="CY414" s="222" t="b">
        <f>CY134</f>
        <v>0</v>
      </c>
      <c r="DC414" s="37"/>
      <c r="DD414" s="223"/>
      <c r="DE414" s="223"/>
      <c r="DF414" s="223"/>
      <c r="DG414" s="223"/>
      <c r="DH414" s="223"/>
      <c r="DJ414" s="254"/>
      <c r="DS414" s="231"/>
    </row>
    <row r="415" spans="6:123">
      <c r="F415" s="220"/>
      <c r="G415" s="220"/>
      <c r="H415" s="220"/>
      <c r="I415" s="220"/>
      <c r="J415" s="220"/>
      <c r="K415" s="220"/>
      <c r="L415" s="220"/>
      <c r="M415" s="220"/>
      <c r="N415" s="220"/>
      <c r="O415" s="220"/>
      <c r="P415" s="220"/>
      <c r="Q415" s="220"/>
      <c r="R415" s="220"/>
      <c r="S415" s="220"/>
      <c r="T415" s="220"/>
      <c r="U415" s="220"/>
      <c r="V415" s="220"/>
      <c r="W415" s="220"/>
      <c r="X415" s="220"/>
      <c r="Y415" s="220"/>
      <c r="Z415" s="220"/>
      <c r="AA415" s="220"/>
      <c r="AB415" s="220"/>
      <c r="AC415" s="220"/>
      <c r="AD415" s="220"/>
      <c r="AE415" s="220"/>
      <c r="AF415" s="220"/>
      <c r="AG415" s="220"/>
      <c r="AH415" s="220"/>
      <c r="AI415" s="220"/>
      <c r="AJ415" s="220"/>
      <c r="AK415" s="220"/>
      <c r="AL415" s="220"/>
      <c r="AM415" s="220"/>
      <c r="AN415" s="220"/>
      <c r="AO415" s="220"/>
      <c r="AP415" s="220"/>
      <c r="AQ415" s="220"/>
      <c r="AR415" s="220"/>
      <c r="AS415" s="220"/>
      <c r="AT415" s="220"/>
      <c r="AU415" s="220"/>
      <c r="AV415" s="220"/>
      <c r="AW415" s="220"/>
      <c r="AX415" s="220"/>
      <c r="AY415" s="220"/>
      <c r="AZ415" s="220"/>
      <c r="BA415" s="220"/>
      <c r="BB415" s="220"/>
      <c r="BC415" s="220"/>
      <c r="BD415" s="220"/>
      <c r="BE415" s="220"/>
      <c r="BF415" s="220"/>
      <c r="BG415" s="35"/>
      <c r="CF415" s="274" t="s">
        <v>207</v>
      </c>
      <c r="CG415" s="277" t="s">
        <v>207</v>
      </c>
      <c r="CH415" s="247" t="b">
        <f t="shared" si="41"/>
        <v>0</v>
      </c>
      <c r="CI415" s="30"/>
      <c r="CJ415" s="30"/>
      <c r="CK415" s="30"/>
      <c r="CP415" s="222" t="b">
        <f t="shared" si="42"/>
        <v>0</v>
      </c>
      <c r="CQ415" s="222" t="b">
        <f t="shared" si="43"/>
        <v>0</v>
      </c>
      <c r="CY415" s="222" t="b">
        <f>CY134</f>
        <v>0</v>
      </c>
      <c r="CZ415" s="222" t="b">
        <f>CZ135</f>
        <v>0</v>
      </c>
      <c r="DC415" s="37"/>
      <c r="DD415" s="223"/>
      <c r="DE415" s="223"/>
      <c r="DF415" s="223"/>
      <c r="DG415" s="223"/>
      <c r="DH415" s="223"/>
      <c r="DJ415" s="254"/>
      <c r="DS415" s="231"/>
    </row>
    <row r="416" spans="6:123">
      <c r="F416" s="220"/>
      <c r="G416" s="220"/>
      <c r="H416" s="220"/>
      <c r="I416" s="220"/>
      <c r="J416" s="220"/>
      <c r="K416" s="220"/>
      <c r="L416" s="220"/>
      <c r="M416" s="220"/>
      <c r="N416" s="220"/>
      <c r="O416" s="220"/>
      <c r="P416" s="220"/>
      <c r="Q416" s="220"/>
      <c r="R416" s="220"/>
      <c r="S416" s="220"/>
      <c r="T416" s="220"/>
      <c r="U416" s="220"/>
      <c r="V416" s="220"/>
      <c r="W416" s="220"/>
      <c r="X416" s="220"/>
      <c r="Y416" s="220"/>
      <c r="Z416" s="220"/>
      <c r="AA416" s="220"/>
      <c r="AB416" s="220"/>
      <c r="AC416" s="220"/>
      <c r="AD416" s="220"/>
      <c r="AE416" s="220"/>
      <c r="AF416" s="220"/>
      <c r="AG416" s="220"/>
      <c r="AH416" s="220"/>
      <c r="AI416" s="220"/>
      <c r="AJ416" s="220"/>
      <c r="AK416" s="220"/>
      <c r="AL416" s="220"/>
      <c r="AM416" s="220"/>
      <c r="AN416" s="220"/>
      <c r="AO416" s="220"/>
      <c r="AP416" s="220"/>
      <c r="AQ416" s="220"/>
      <c r="AR416" s="220"/>
      <c r="AS416" s="220"/>
      <c r="AT416" s="220"/>
      <c r="AU416" s="220"/>
      <c r="AV416" s="220"/>
      <c r="AW416" s="220"/>
      <c r="AX416" s="220"/>
      <c r="AY416" s="220"/>
      <c r="AZ416" s="220"/>
      <c r="BA416" s="220"/>
      <c r="BB416" s="220"/>
      <c r="BC416" s="220"/>
      <c r="BD416" s="220"/>
      <c r="BE416" s="220"/>
      <c r="BF416" s="220"/>
      <c r="BG416" s="35"/>
      <c r="CF416" s="274" t="s">
        <v>210</v>
      </c>
      <c r="CG416" s="277" t="s">
        <v>210</v>
      </c>
      <c r="CH416" s="247" t="b">
        <f t="shared" si="41"/>
        <v>0</v>
      </c>
      <c r="CI416" s="30"/>
      <c r="CJ416" s="30"/>
      <c r="CK416" s="30"/>
      <c r="CP416" s="222" t="b">
        <f t="shared" si="42"/>
        <v>0</v>
      </c>
      <c r="CQ416" s="222" t="b">
        <f t="shared" si="43"/>
        <v>0</v>
      </c>
      <c r="CY416" s="222" t="b">
        <f>CY134</f>
        <v>0</v>
      </c>
      <c r="DC416" s="37"/>
      <c r="DD416" s="223"/>
      <c r="DE416" s="223"/>
      <c r="DF416" s="223"/>
      <c r="DG416" s="223"/>
      <c r="DH416" s="223"/>
      <c r="DJ416" s="254"/>
      <c r="DS416" s="231"/>
    </row>
    <row r="417" spans="6:123">
      <c r="F417" s="220"/>
      <c r="G417" s="220"/>
      <c r="H417" s="220"/>
      <c r="I417" s="220"/>
      <c r="J417" s="220"/>
      <c r="K417" s="220"/>
      <c r="L417" s="220"/>
      <c r="M417" s="220"/>
      <c r="N417" s="220"/>
      <c r="O417" s="220"/>
      <c r="P417" s="220"/>
      <c r="Q417" s="220"/>
      <c r="R417" s="220"/>
      <c r="S417" s="220"/>
      <c r="T417" s="220"/>
      <c r="U417" s="220"/>
      <c r="V417" s="220"/>
      <c r="W417" s="220"/>
      <c r="X417" s="220"/>
      <c r="Y417" s="220"/>
      <c r="Z417" s="220"/>
      <c r="AA417" s="220"/>
      <c r="AB417" s="220"/>
      <c r="AC417" s="220"/>
      <c r="AD417" s="220"/>
      <c r="AE417" s="220"/>
      <c r="AF417" s="220"/>
      <c r="AG417" s="220"/>
      <c r="AH417" s="220"/>
      <c r="AI417" s="220"/>
      <c r="AJ417" s="220"/>
      <c r="AK417" s="220"/>
      <c r="AL417" s="220"/>
      <c r="AM417" s="220"/>
      <c r="AN417" s="220"/>
      <c r="AO417" s="220"/>
      <c r="AP417" s="220"/>
      <c r="AQ417" s="220"/>
      <c r="AR417" s="220"/>
      <c r="AS417" s="220"/>
      <c r="AT417" s="220"/>
      <c r="AU417" s="220"/>
      <c r="AV417" s="220"/>
      <c r="AW417" s="220"/>
      <c r="AX417" s="220"/>
      <c r="AY417" s="220"/>
      <c r="AZ417" s="220"/>
      <c r="BA417" s="220"/>
      <c r="BB417" s="220"/>
      <c r="BC417" s="220"/>
      <c r="BD417" s="220"/>
      <c r="BE417" s="220"/>
      <c r="BF417" s="220"/>
      <c r="BG417" s="35"/>
      <c r="CF417" s="274" t="s">
        <v>211</v>
      </c>
      <c r="CG417" s="277" t="s">
        <v>211</v>
      </c>
      <c r="CH417" s="247" t="b">
        <f t="shared" si="41"/>
        <v>0</v>
      </c>
      <c r="CI417" s="30"/>
      <c r="CJ417" s="30"/>
      <c r="CK417" s="30"/>
      <c r="CP417" s="222" t="b">
        <f t="shared" si="42"/>
        <v>0</v>
      </c>
      <c r="CQ417" s="222" t="b">
        <f t="shared" si="43"/>
        <v>0</v>
      </c>
      <c r="CY417" s="222" t="b">
        <f>CY134</f>
        <v>0</v>
      </c>
      <c r="DC417" s="37"/>
      <c r="DD417" s="223"/>
      <c r="DE417" s="223"/>
      <c r="DF417" s="223"/>
      <c r="DG417" s="223"/>
      <c r="DH417" s="223"/>
      <c r="DJ417" s="254"/>
      <c r="DS417" s="231"/>
    </row>
    <row r="418" spans="6:123">
      <c r="F418" s="220"/>
      <c r="G418" s="220"/>
      <c r="H418" s="220"/>
      <c r="I418" s="220"/>
      <c r="J418" s="220"/>
      <c r="K418" s="220"/>
      <c r="L418" s="220"/>
      <c r="M418" s="220"/>
      <c r="N418" s="220"/>
      <c r="O418" s="220"/>
      <c r="P418" s="220"/>
      <c r="Q418" s="220"/>
      <c r="R418" s="220"/>
      <c r="S418" s="220"/>
      <c r="T418" s="220"/>
      <c r="U418" s="220"/>
      <c r="V418" s="220"/>
      <c r="W418" s="220"/>
      <c r="X418" s="220"/>
      <c r="Y418" s="220"/>
      <c r="Z418" s="220"/>
      <c r="AA418" s="220"/>
      <c r="AB418" s="220"/>
      <c r="AC418" s="220"/>
      <c r="AD418" s="220"/>
      <c r="AE418" s="220"/>
      <c r="AF418" s="220"/>
      <c r="AG418" s="220"/>
      <c r="AH418" s="220"/>
      <c r="AI418" s="220"/>
      <c r="AJ418" s="220"/>
      <c r="AK418" s="220"/>
      <c r="AL418" s="220"/>
      <c r="AM418" s="220"/>
      <c r="AN418" s="220"/>
      <c r="AO418" s="220"/>
      <c r="AP418" s="220"/>
      <c r="AQ418" s="220"/>
      <c r="AR418" s="220"/>
      <c r="AS418" s="220"/>
      <c r="AT418" s="220"/>
      <c r="AU418" s="220"/>
      <c r="AV418" s="220"/>
      <c r="AW418" s="220"/>
      <c r="AX418" s="220"/>
      <c r="AY418" s="220"/>
      <c r="AZ418" s="220"/>
      <c r="BA418" s="220"/>
      <c r="BB418" s="220"/>
      <c r="BC418" s="220"/>
      <c r="BD418" s="220"/>
      <c r="BE418" s="220"/>
      <c r="BF418" s="220"/>
      <c r="BG418" s="35"/>
      <c r="CF418" s="274" t="s">
        <v>212</v>
      </c>
      <c r="CG418" s="277" t="s">
        <v>212</v>
      </c>
      <c r="CH418" s="247" t="b">
        <f t="shared" si="41"/>
        <v>0</v>
      </c>
      <c r="CI418" s="30"/>
      <c r="CJ418" s="30"/>
      <c r="CK418" s="30"/>
      <c r="CP418" s="222" t="b">
        <f t="shared" si="42"/>
        <v>0</v>
      </c>
      <c r="CQ418" s="222" t="b">
        <f t="shared" si="43"/>
        <v>0</v>
      </c>
      <c r="CY418" s="222" t="b">
        <f>CY134</f>
        <v>0</v>
      </c>
      <c r="DC418" s="37"/>
      <c r="DD418" s="223"/>
      <c r="DE418" s="223"/>
      <c r="DF418" s="223"/>
      <c r="DG418" s="223"/>
      <c r="DH418" s="223"/>
      <c r="DJ418" s="254"/>
      <c r="DS418" s="231"/>
    </row>
    <row r="419" spans="6:123">
      <c r="F419" s="220"/>
      <c r="G419" s="220"/>
      <c r="H419" s="220"/>
      <c r="I419" s="220"/>
      <c r="J419" s="220"/>
      <c r="K419" s="220"/>
      <c r="L419" s="220"/>
      <c r="M419" s="220"/>
      <c r="N419" s="220"/>
      <c r="O419" s="220"/>
      <c r="P419" s="220"/>
      <c r="Q419" s="220"/>
      <c r="R419" s="220"/>
      <c r="S419" s="220"/>
      <c r="T419" s="220"/>
      <c r="U419" s="220"/>
      <c r="V419" s="220"/>
      <c r="W419" s="220"/>
      <c r="X419" s="220"/>
      <c r="Y419" s="220"/>
      <c r="Z419" s="220"/>
      <c r="AA419" s="220"/>
      <c r="AB419" s="220"/>
      <c r="AC419" s="220"/>
      <c r="AD419" s="220"/>
      <c r="AE419" s="220"/>
      <c r="AF419" s="220"/>
      <c r="AG419" s="220"/>
      <c r="AH419" s="220"/>
      <c r="AI419" s="220"/>
      <c r="AJ419" s="220"/>
      <c r="AK419" s="220"/>
      <c r="AL419" s="220"/>
      <c r="AM419" s="220"/>
      <c r="AN419" s="220"/>
      <c r="AO419" s="220"/>
      <c r="AP419" s="220"/>
      <c r="AQ419" s="220"/>
      <c r="AR419" s="220"/>
      <c r="AS419" s="220"/>
      <c r="AT419" s="220"/>
      <c r="AU419" s="220"/>
      <c r="AV419" s="220"/>
      <c r="AW419" s="220"/>
      <c r="AX419" s="220"/>
      <c r="AY419" s="220"/>
      <c r="AZ419" s="220"/>
      <c r="BA419" s="220"/>
      <c r="BB419" s="220"/>
      <c r="BC419" s="220"/>
      <c r="BD419" s="220"/>
      <c r="BE419" s="220"/>
      <c r="BF419" s="220"/>
      <c r="BG419" s="35"/>
      <c r="CF419" s="274" t="s">
        <v>213</v>
      </c>
      <c r="CG419" s="277" t="s">
        <v>213</v>
      </c>
      <c r="CH419" s="247" t="b">
        <f t="shared" si="41"/>
        <v>0</v>
      </c>
      <c r="CI419" s="30"/>
      <c r="CJ419" s="30"/>
      <c r="CK419" s="30"/>
      <c r="CP419" s="222" t="b">
        <f t="shared" si="42"/>
        <v>0</v>
      </c>
      <c r="CQ419" s="222" t="b">
        <f t="shared" si="43"/>
        <v>0</v>
      </c>
      <c r="CY419" s="222" t="b">
        <f>CY134</f>
        <v>0</v>
      </c>
      <c r="DC419" s="37"/>
      <c r="DD419" s="223"/>
      <c r="DE419" s="223"/>
      <c r="DF419" s="223"/>
      <c r="DG419" s="223"/>
      <c r="DH419" s="223"/>
      <c r="DJ419" s="254"/>
      <c r="DS419" s="231"/>
    </row>
    <row r="420" spans="6:123">
      <c r="F420" s="220"/>
      <c r="G420" s="220"/>
      <c r="H420" s="220"/>
      <c r="I420" s="220"/>
      <c r="J420" s="220"/>
      <c r="K420" s="220"/>
      <c r="L420" s="220"/>
      <c r="M420" s="220"/>
      <c r="N420" s="220"/>
      <c r="O420" s="220"/>
      <c r="P420" s="220"/>
      <c r="Q420" s="220"/>
      <c r="R420" s="220"/>
      <c r="S420" s="220"/>
      <c r="T420" s="220"/>
      <c r="U420" s="220"/>
      <c r="V420" s="220"/>
      <c r="W420" s="220"/>
      <c r="X420" s="220"/>
      <c r="Y420" s="220"/>
      <c r="Z420" s="220"/>
      <c r="AA420" s="220"/>
      <c r="AB420" s="220"/>
      <c r="AC420" s="220"/>
      <c r="AD420" s="220"/>
      <c r="AE420" s="220"/>
      <c r="AF420" s="220"/>
      <c r="AG420" s="220"/>
      <c r="AH420" s="220"/>
      <c r="AI420" s="220"/>
      <c r="AJ420" s="220"/>
      <c r="AK420" s="220"/>
      <c r="AL420" s="220"/>
      <c r="AM420" s="220"/>
      <c r="AN420" s="220"/>
      <c r="AO420" s="220"/>
      <c r="AP420" s="220"/>
      <c r="AQ420" s="220"/>
      <c r="AR420" s="220"/>
      <c r="AS420" s="220"/>
      <c r="AT420" s="220"/>
      <c r="AU420" s="220"/>
      <c r="AV420" s="220"/>
      <c r="AW420" s="220"/>
      <c r="AX420" s="220"/>
      <c r="AY420" s="220"/>
      <c r="AZ420" s="220"/>
      <c r="BA420" s="220"/>
      <c r="BB420" s="220"/>
      <c r="BC420" s="220"/>
      <c r="BD420" s="220"/>
      <c r="BE420" s="220"/>
      <c r="BF420" s="220"/>
      <c r="BG420" s="35"/>
      <c r="CF420" s="274" t="s">
        <v>216</v>
      </c>
      <c r="CG420" s="277" t="s">
        <v>216</v>
      </c>
      <c r="CH420" s="247" t="b">
        <f t="shared" si="41"/>
        <v>0</v>
      </c>
      <c r="CI420" s="30"/>
      <c r="CJ420" s="30"/>
      <c r="CK420" s="30"/>
      <c r="CP420" s="222" t="b">
        <f t="shared" si="42"/>
        <v>0</v>
      </c>
      <c r="CQ420" s="222" t="b">
        <f t="shared" si="43"/>
        <v>0</v>
      </c>
      <c r="CY420" s="222" t="b">
        <f>CY134</f>
        <v>0</v>
      </c>
      <c r="DC420" s="37"/>
      <c r="DD420" s="223"/>
      <c r="DE420" s="223"/>
      <c r="DF420" s="223"/>
      <c r="DG420" s="223"/>
      <c r="DH420" s="223"/>
      <c r="DJ420" s="254"/>
      <c r="DS420" s="231"/>
    </row>
    <row r="421" spans="6:123">
      <c r="F421" s="220"/>
      <c r="G421" s="220"/>
      <c r="H421" s="220"/>
      <c r="I421" s="220"/>
      <c r="J421" s="220"/>
      <c r="K421" s="220"/>
      <c r="L421" s="220"/>
      <c r="M421" s="220"/>
      <c r="N421" s="220"/>
      <c r="O421" s="220"/>
      <c r="P421" s="220"/>
      <c r="Q421" s="220"/>
      <c r="R421" s="220"/>
      <c r="S421" s="220"/>
      <c r="T421" s="220"/>
      <c r="U421" s="220"/>
      <c r="V421" s="220"/>
      <c r="W421" s="220"/>
      <c r="X421" s="220"/>
      <c r="Y421" s="220"/>
      <c r="Z421" s="220"/>
      <c r="AA421" s="220"/>
      <c r="AB421" s="220"/>
      <c r="AC421" s="220"/>
      <c r="AD421" s="220"/>
      <c r="AE421" s="220"/>
      <c r="AF421" s="220"/>
      <c r="AG421" s="220"/>
      <c r="AH421" s="220"/>
      <c r="AI421" s="220"/>
      <c r="AJ421" s="220"/>
      <c r="AK421" s="220"/>
      <c r="AL421" s="220"/>
      <c r="AM421" s="220"/>
      <c r="AN421" s="220"/>
      <c r="AO421" s="220"/>
      <c r="AP421" s="220"/>
      <c r="AQ421" s="220"/>
      <c r="AR421" s="220"/>
      <c r="AS421" s="220"/>
      <c r="AT421" s="220"/>
      <c r="AU421" s="220"/>
      <c r="AV421" s="220"/>
      <c r="AW421" s="220"/>
      <c r="AX421" s="220"/>
      <c r="AY421" s="220"/>
      <c r="AZ421" s="220"/>
      <c r="BA421" s="220"/>
      <c r="BB421" s="220"/>
      <c r="BC421" s="220"/>
      <c r="BD421" s="220"/>
      <c r="BE421" s="220"/>
      <c r="BF421" s="220"/>
      <c r="BG421" s="35"/>
      <c r="CF421" s="274" t="s">
        <v>217</v>
      </c>
      <c r="CG421" s="277" t="s">
        <v>217</v>
      </c>
      <c r="CH421" s="247" t="b">
        <f t="shared" si="41"/>
        <v>0</v>
      </c>
      <c r="CI421" s="30"/>
      <c r="CJ421" s="30"/>
      <c r="CK421" s="30"/>
      <c r="CP421" s="222" t="b">
        <f t="shared" si="42"/>
        <v>0</v>
      </c>
      <c r="CQ421" s="222" t="b">
        <f t="shared" si="43"/>
        <v>0</v>
      </c>
      <c r="CT421" s="222" t="b">
        <f>CT129</f>
        <v>0</v>
      </c>
      <c r="CY421" s="222" t="b">
        <f>CY134</f>
        <v>0</v>
      </c>
      <c r="DC421" s="37"/>
      <c r="DD421" s="223"/>
      <c r="DE421" s="223"/>
      <c r="DF421" s="223"/>
      <c r="DG421" s="223"/>
      <c r="DH421" s="223"/>
      <c r="DJ421" s="254"/>
      <c r="DS421" s="231"/>
    </row>
    <row r="422" spans="6:123">
      <c r="F422" s="220"/>
      <c r="G422" s="220"/>
      <c r="H422" s="220"/>
      <c r="I422" s="220"/>
      <c r="J422" s="220"/>
      <c r="K422" s="220"/>
      <c r="L422" s="220"/>
      <c r="M422" s="220"/>
      <c r="N422" s="220"/>
      <c r="O422" s="220"/>
      <c r="P422" s="220"/>
      <c r="Q422" s="220"/>
      <c r="R422" s="220"/>
      <c r="S422" s="220"/>
      <c r="T422" s="220"/>
      <c r="U422" s="220"/>
      <c r="V422" s="220"/>
      <c r="W422" s="220"/>
      <c r="X422" s="220"/>
      <c r="Y422" s="220"/>
      <c r="Z422" s="220"/>
      <c r="AA422" s="220"/>
      <c r="AB422" s="220"/>
      <c r="AC422" s="220"/>
      <c r="AD422" s="220"/>
      <c r="AE422" s="220"/>
      <c r="AF422" s="220"/>
      <c r="AG422" s="220"/>
      <c r="AH422" s="220"/>
      <c r="AI422" s="220"/>
      <c r="AJ422" s="220"/>
      <c r="AK422" s="220"/>
      <c r="AL422" s="220"/>
      <c r="AM422" s="220"/>
      <c r="AN422" s="220"/>
      <c r="AO422" s="220"/>
      <c r="AP422" s="220"/>
      <c r="AQ422" s="220"/>
      <c r="AR422" s="220"/>
      <c r="AS422" s="220"/>
      <c r="AT422" s="220"/>
      <c r="AU422" s="220"/>
      <c r="AV422" s="220"/>
      <c r="AW422" s="220"/>
      <c r="AX422" s="220"/>
      <c r="AY422" s="220"/>
      <c r="AZ422" s="220"/>
      <c r="BA422" s="220"/>
      <c r="BB422" s="220"/>
      <c r="BC422" s="220"/>
      <c r="BD422" s="220"/>
      <c r="BE422" s="220"/>
      <c r="BF422" s="220"/>
      <c r="BG422" s="35"/>
      <c r="CF422" s="274" t="s">
        <v>477</v>
      </c>
      <c r="CG422" s="277" t="s">
        <v>477</v>
      </c>
      <c r="CH422" s="247" t="b">
        <f t="shared" si="41"/>
        <v>0</v>
      </c>
      <c r="CI422" s="30"/>
      <c r="CJ422" s="30"/>
      <c r="CK422" s="30"/>
      <c r="CP422" s="222" t="b">
        <f t="shared" si="42"/>
        <v>0</v>
      </c>
      <c r="CQ422" s="222" t="b">
        <f t="shared" si="43"/>
        <v>0</v>
      </c>
      <c r="CZ422" s="222" t="b">
        <f>CZ135</f>
        <v>0</v>
      </c>
      <c r="DC422" s="37"/>
      <c r="DD422" s="223"/>
      <c r="DE422" s="223"/>
      <c r="DF422" s="223"/>
      <c r="DG422" s="223"/>
      <c r="DH422" s="223"/>
      <c r="DJ422" s="254"/>
      <c r="DS422" s="231"/>
    </row>
    <row r="423" spans="6:123">
      <c r="F423" s="220"/>
      <c r="G423" s="220"/>
      <c r="H423" s="220"/>
      <c r="I423" s="220"/>
      <c r="J423" s="220"/>
      <c r="K423" s="220"/>
      <c r="L423" s="220"/>
      <c r="M423" s="220"/>
      <c r="N423" s="220"/>
      <c r="O423" s="220"/>
      <c r="P423" s="220"/>
      <c r="Q423" s="220"/>
      <c r="R423" s="220"/>
      <c r="S423" s="220"/>
      <c r="T423" s="220"/>
      <c r="U423" s="220"/>
      <c r="V423" s="220"/>
      <c r="W423" s="220"/>
      <c r="X423" s="220"/>
      <c r="Y423" s="220"/>
      <c r="Z423" s="220"/>
      <c r="AA423" s="220"/>
      <c r="AB423" s="220"/>
      <c r="AC423" s="220"/>
      <c r="AD423" s="220"/>
      <c r="AE423" s="220"/>
      <c r="AF423" s="220"/>
      <c r="AG423" s="220"/>
      <c r="AH423" s="220"/>
      <c r="AI423" s="220"/>
      <c r="AJ423" s="220"/>
      <c r="AK423" s="220"/>
      <c r="AL423" s="220"/>
      <c r="AM423" s="220"/>
      <c r="AN423" s="220"/>
      <c r="AO423" s="220"/>
      <c r="AP423" s="220"/>
      <c r="AQ423" s="220"/>
      <c r="AR423" s="220"/>
      <c r="AS423" s="220"/>
      <c r="AT423" s="220"/>
      <c r="AU423" s="220"/>
      <c r="AV423" s="220"/>
      <c r="AW423" s="220"/>
      <c r="AX423" s="220"/>
      <c r="AY423" s="220"/>
      <c r="AZ423" s="220"/>
      <c r="BA423" s="220"/>
      <c r="BB423" s="220"/>
      <c r="BC423" s="220"/>
      <c r="BD423" s="220"/>
      <c r="BE423" s="220"/>
      <c r="BF423" s="220"/>
      <c r="BG423" s="35"/>
      <c r="CF423" s="274" t="s">
        <v>218</v>
      </c>
      <c r="CG423" s="277" t="s">
        <v>218</v>
      </c>
      <c r="CH423" s="247" t="b">
        <f t="shared" si="41"/>
        <v>0</v>
      </c>
      <c r="CI423" s="30"/>
      <c r="CJ423" s="30"/>
      <c r="CK423" s="30"/>
      <c r="CP423" s="222" t="b">
        <f t="shared" si="42"/>
        <v>0</v>
      </c>
      <c r="CQ423" s="222" t="b">
        <f t="shared" si="43"/>
        <v>0</v>
      </c>
      <c r="CV423" s="222" t="b">
        <f>CV131</f>
        <v>0</v>
      </c>
      <c r="CY423" s="222" t="b">
        <f>CY134</f>
        <v>0</v>
      </c>
      <c r="DC423" s="37"/>
      <c r="DD423" s="223"/>
      <c r="DE423" s="223"/>
      <c r="DF423" s="223"/>
      <c r="DG423" s="223"/>
      <c r="DH423" s="223"/>
      <c r="DJ423" s="254"/>
      <c r="DS423" s="231"/>
    </row>
    <row r="424" spans="6:123">
      <c r="F424" s="220"/>
      <c r="G424" s="220"/>
      <c r="H424" s="220"/>
      <c r="I424" s="220"/>
      <c r="J424" s="220"/>
      <c r="K424" s="220"/>
      <c r="L424" s="220"/>
      <c r="M424" s="220"/>
      <c r="N424" s="220"/>
      <c r="O424" s="220"/>
      <c r="P424" s="220"/>
      <c r="Q424" s="220"/>
      <c r="R424" s="220"/>
      <c r="S424" s="220"/>
      <c r="T424" s="220"/>
      <c r="U424" s="220"/>
      <c r="V424" s="220"/>
      <c r="W424" s="220"/>
      <c r="X424" s="220"/>
      <c r="Y424" s="220"/>
      <c r="Z424" s="220"/>
      <c r="AA424" s="220"/>
      <c r="AB424" s="220"/>
      <c r="AC424" s="220"/>
      <c r="AD424" s="220"/>
      <c r="AE424" s="220"/>
      <c r="AF424" s="220"/>
      <c r="AG424" s="220"/>
      <c r="AH424" s="220"/>
      <c r="AI424" s="220"/>
      <c r="AJ424" s="220"/>
      <c r="AK424" s="220"/>
      <c r="AL424" s="220"/>
      <c r="AM424" s="220"/>
      <c r="AN424" s="220"/>
      <c r="AO424" s="220"/>
      <c r="AP424" s="220"/>
      <c r="AQ424" s="220"/>
      <c r="AR424" s="220"/>
      <c r="AS424" s="220"/>
      <c r="AT424" s="220"/>
      <c r="AU424" s="220"/>
      <c r="AV424" s="220"/>
      <c r="AW424" s="220"/>
      <c r="AX424" s="220"/>
      <c r="AY424" s="220"/>
      <c r="AZ424" s="220"/>
      <c r="BA424" s="220"/>
      <c r="BB424" s="220"/>
      <c r="BC424" s="220"/>
      <c r="BD424" s="220"/>
      <c r="BE424" s="220"/>
      <c r="BF424" s="220"/>
      <c r="BG424" s="35"/>
      <c r="CF424" s="274" t="s">
        <v>478</v>
      </c>
      <c r="CG424" s="277" t="s">
        <v>478</v>
      </c>
      <c r="CH424" s="247" t="b">
        <f t="shared" si="41"/>
        <v>0</v>
      </c>
      <c r="CI424" s="30"/>
      <c r="CJ424" s="30"/>
      <c r="CK424" s="30"/>
      <c r="CP424" s="222" t="b">
        <f t="shared" si="42"/>
        <v>0</v>
      </c>
      <c r="CQ424" s="222" t="b">
        <f t="shared" si="43"/>
        <v>0</v>
      </c>
      <c r="CZ424" s="222" t="b">
        <f>CZ135</f>
        <v>0</v>
      </c>
      <c r="DC424" s="37"/>
      <c r="DD424" s="223"/>
      <c r="DE424" s="223"/>
      <c r="DF424" s="223"/>
      <c r="DG424" s="223"/>
      <c r="DH424" s="223"/>
      <c r="DJ424" s="254"/>
      <c r="DS424" s="231"/>
    </row>
    <row r="425" spans="6:123">
      <c r="F425" s="220"/>
      <c r="G425" s="220"/>
      <c r="H425" s="220"/>
      <c r="I425" s="220"/>
      <c r="J425" s="220"/>
      <c r="K425" s="220"/>
      <c r="L425" s="220"/>
      <c r="M425" s="220"/>
      <c r="N425" s="220"/>
      <c r="O425" s="220"/>
      <c r="P425" s="220"/>
      <c r="Q425" s="220"/>
      <c r="R425" s="220"/>
      <c r="S425" s="220"/>
      <c r="T425" s="220"/>
      <c r="U425" s="220"/>
      <c r="V425" s="220"/>
      <c r="W425" s="220"/>
      <c r="X425" s="220"/>
      <c r="Y425" s="220"/>
      <c r="Z425" s="220"/>
      <c r="AA425" s="220"/>
      <c r="AB425" s="220"/>
      <c r="AC425" s="220"/>
      <c r="AD425" s="220"/>
      <c r="AE425" s="220"/>
      <c r="AF425" s="220"/>
      <c r="AG425" s="220"/>
      <c r="AH425" s="220"/>
      <c r="AI425" s="220"/>
      <c r="AJ425" s="220"/>
      <c r="AK425" s="220"/>
      <c r="AL425" s="220"/>
      <c r="AM425" s="220"/>
      <c r="AN425" s="220"/>
      <c r="AO425" s="220"/>
      <c r="AP425" s="220"/>
      <c r="AQ425" s="220"/>
      <c r="AR425" s="220"/>
      <c r="AS425" s="220"/>
      <c r="AT425" s="220"/>
      <c r="AU425" s="220"/>
      <c r="AV425" s="220"/>
      <c r="AW425" s="220"/>
      <c r="AX425" s="220"/>
      <c r="AY425" s="220"/>
      <c r="AZ425" s="220"/>
      <c r="BA425" s="220"/>
      <c r="BB425" s="220"/>
      <c r="BC425" s="220"/>
      <c r="BD425" s="220"/>
      <c r="BE425" s="220"/>
      <c r="BF425" s="220"/>
      <c r="BG425" s="35"/>
      <c r="CF425" s="274" t="s">
        <v>219</v>
      </c>
      <c r="CG425" s="277" t="s">
        <v>219</v>
      </c>
      <c r="CH425" s="247" t="b">
        <f t="shared" si="41"/>
        <v>0</v>
      </c>
      <c r="CI425" s="30"/>
      <c r="CJ425" s="30"/>
      <c r="CK425" s="30"/>
      <c r="CP425" s="222" t="b">
        <f t="shared" si="42"/>
        <v>0</v>
      </c>
      <c r="CQ425" s="222" t="b">
        <f t="shared" si="43"/>
        <v>0</v>
      </c>
      <c r="CV425" s="222" t="b">
        <f>CV131</f>
        <v>0</v>
      </c>
      <c r="CY425" s="222" t="b">
        <f>CY134</f>
        <v>0</v>
      </c>
      <c r="DC425" s="37"/>
      <c r="DD425" s="223"/>
      <c r="DE425" s="223"/>
      <c r="DF425" s="223"/>
      <c r="DG425" s="223"/>
      <c r="DH425" s="223"/>
      <c r="DJ425" s="254"/>
      <c r="DS425" s="231"/>
    </row>
    <row r="426" spans="6:123">
      <c r="F426" s="220"/>
      <c r="G426" s="220"/>
      <c r="H426" s="220"/>
      <c r="I426" s="220"/>
      <c r="J426" s="220"/>
      <c r="K426" s="220"/>
      <c r="L426" s="220"/>
      <c r="M426" s="220"/>
      <c r="N426" s="220"/>
      <c r="O426" s="220"/>
      <c r="P426" s="220"/>
      <c r="Q426" s="220"/>
      <c r="R426" s="220"/>
      <c r="S426" s="220"/>
      <c r="T426" s="220"/>
      <c r="U426" s="220"/>
      <c r="V426" s="220"/>
      <c r="W426" s="220"/>
      <c r="X426" s="220"/>
      <c r="Y426" s="220"/>
      <c r="Z426" s="220"/>
      <c r="AA426" s="220"/>
      <c r="AB426" s="220"/>
      <c r="AC426" s="220"/>
      <c r="AD426" s="220"/>
      <c r="AE426" s="220"/>
      <c r="AF426" s="220"/>
      <c r="AG426" s="220"/>
      <c r="AH426" s="220"/>
      <c r="AI426" s="220"/>
      <c r="AJ426" s="220"/>
      <c r="AK426" s="220"/>
      <c r="AL426" s="220"/>
      <c r="AM426" s="220"/>
      <c r="AN426" s="220"/>
      <c r="AO426" s="220"/>
      <c r="AP426" s="220"/>
      <c r="AQ426" s="220"/>
      <c r="AR426" s="220"/>
      <c r="AS426" s="220"/>
      <c r="AT426" s="220"/>
      <c r="AU426" s="220"/>
      <c r="AV426" s="220"/>
      <c r="AW426" s="220"/>
      <c r="AX426" s="220"/>
      <c r="AY426" s="220"/>
      <c r="AZ426" s="220"/>
      <c r="BA426" s="220"/>
      <c r="BB426" s="220"/>
      <c r="BC426" s="220"/>
      <c r="BD426" s="220"/>
      <c r="BE426" s="220"/>
      <c r="BF426" s="220"/>
      <c r="BG426" s="35"/>
      <c r="CF426" s="274" t="s">
        <v>479</v>
      </c>
      <c r="CG426" s="277" t="s">
        <v>479</v>
      </c>
      <c r="CH426" s="247" t="b">
        <f t="shared" si="41"/>
        <v>0</v>
      </c>
      <c r="CI426" s="30"/>
      <c r="CJ426" s="30"/>
      <c r="CK426" s="30"/>
      <c r="CP426" s="222" t="b">
        <f t="shared" si="42"/>
        <v>0</v>
      </c>
      <c r="CQ426" s="222" t="b">
        <f t="shared" si="43"/>
        <v>0</v>
      </c>
      <c r="CZ426" s="222" t="b">
        <f>CZ135</f>
        <v>0</v>
      </c>
      <c r="DC426" s="37"/>
      <c r="DD426" s="223"/>
      <c r="DE426" s="223"/>
      <c r="DF426" s="223"/>
      <c r="DG426" s="223"/>
      <c r="DH426" s="223"/>
      <c r="DJ426" s="254"/>
      <c r="DS426" s="231"/>
    </row>
    <row r="427" spans="6:123">
      <c r="F427" s="220"/>
      <c r="G427" s="220"/>
      <c r="H427" s="220"/>
      <c r="I427" s="220"/>
      <c r="J427" s="220"/>
      <c r="K427" s="220"/>
      <c r="L427" s="220"/>
      <c r="M427" s="220"/>
      <c r="N427" s="220"/>
      <c r="O427" s="220"/>
      <c r="P427" s="220"/>
      <c r="Q427" s="220"/>
      <c r="R427" s="220"/>
      <c r="S427" s="220"/>
      <c r="T427" s="220"/>
      <c r="U427" s="220"/>
      <c r="V427" s="220"/>
      <c r="W427" s="220"/>
      <c r="X427" s="220"/>
      <c r="Y427" s="220"/>
      <c r="Z427" s="220"/>
      <c r="AA427" s="220"/>
      <c r="AB427" s="220"/>
      <c r="AC427" s="220"/>
      <c r="AD427" s="220"/>
      <c r="AE427" s="220"/>
      <c r="AF427" s="220"/>
      <c r="AG427" s="220"/>
      <c r="AH427" s="220"/>
      <c r="AI427" s="220"/>
      <c r="AJ427" s="220"/>
      <c r="AK427" s="220"/>
      <c r="AL427" s="220"/>
      <c r="AM427" s="220"/>
      <c r="AN427" s="220"/>
      <c r="AO427" s="220"/>
      <c r="AP427" s="220"/>
      <c r="AQ427" s="220"/>
      <c r="AR427" s="220"/>
      <c r="AS427" s="220"/>
      <c r="AT427" s="220"/>
      <c r="AU427" s="220"/>
      <c r="AV427" s="220"/>
      <c r="AW427" s="220"/>
      <c r="AX427" s="220"/>
      <c r="AY427" s="220"/>
      <c r="AZ427" s="220"/>
      <c r="BA427" s="220"/>
      <c r="BB427" s="220"/>
      <c r="BC427" s="220"/>
      <c r="BD427" s="220"/>
      <c r="BE427" s="220"/>
      <c r="BF427" s="220"/>
      <c r="BG427" s="35"/>
      <c r="CF427" s="274" t="s">
        <v>222</v>
      </c>
      <c r="CG427" s="277" t="s">
        <v>222</v>
      </c>
      <c r="CH427" s="247" t="b">
        <f t="shared" si="41"/>
        <v>0</v>
      </c>
      <c r="CI427" s="30"/>
      <c r="CJ427" s="30"/>
      <c r="CK427" s="30"/>
      <c r="CP427" s="222" t="b">
        <f t="shared" si="42"/>
        <v>0</v>
      </c>
      <c r="CQ427" s="222" t="b">
        <f t="shared" si="43"/>
        <v>0</v>
      </c>
      <c r="CT427" s="222" t="b">
        <f>CT129</f>
        <v>0</v>
      </c>
      <c r="CV427" s="222" t="b">
        <f>CV131</f>
        <v>0</v>
      </c>
      <c r="CY427" s="222" t="b">
        <f>CY134</f>
        <v>0</v>
      </c>
      <c r="DC427" s="37"/>
      <c r="DD427" s="223"/>
      <c r="DE427" s="223"/>
      <c r="DF427" s="223"/>
      <c r="DG427" s="223"/>
      <c r="DH427" s="223"/>
      <c r="DJ427" s="254"/>
      <c r="DS427" s="231"/>
    </row>
    <row r="428" spans="6:123">
      <c r="F428" s="220"/>
      <c r="G428" s="220"/>
      <c r="H428" s="220"/>
      <c r="I428" s="220"/>
      <c r="J428" s="220"/>
      <c r="K428" s="220"/>
      <c r="L428" s="220"/>
      <c r="M428" s="220"/>
      <c r="N428" s="220"/>
      <c r="O428" s="220"/>
      <c r="P428" s="220"/>
      <c r="Q428" s="220"/>
      <c r="R428" s="220"/>
      <c r="S428" s="220"/>
      <c r="T428" s="220"/>
      <c r="U428" s="220"/>
      <c r="V428" s="220"/>
      <c r="W428" s="220"/>
      <c r="X428" s="220"/>
      <c r="Y428" s="220"/>
      <c r="Z428" s="220"/>
      <c r="AA428" s="220"/>
      <c r="AB428" s="220"/>
      <c r="AC428" s="220"/>
      <c r="AD428" s="220"/>
      <c r="AE428" s="220"/>
      <c r="AF428" s="220"/>
      <c r="AG428" s="220"/>
      <c r="AH428" s="220"/>
      <c r="AI428" s="220"/>
      <c r="AJ428" s="220"/>
      <c r="AK428" s="220"/>
      <c r="AL428" s="220"/>
      <c r="AM428" s="220"/>
      <c r="AN428" s="220"/>
      <c r="AO428" s="220"/>
      <c r="AP428" s="220"/>
      <c r="AQ428" s="220"/>
      <c r="AR428" s="220"/>
      <c r="AS428" s="220"/>
      <c r="AT428" s="220"/>
      <c r="AU428" s="220"/>
      <c r="AV428" s="220"/>
      <c r="AW428" s="220"/>
      <c r="AX428" s="220"/>
      <c r="AY428" s="220"/>
      <c r="AZ428" s="220"/>
      <c r="BA428" s="220"/>
      <c r="BB428" s="220"/>
      <c r="BC428" s="220"/>
      <c r="BD428" s="220"/>
      <c r="BE428" s="220"/>
      <c r="BF428" s="220"/>
      <c r="BG428" s="35"/>
      <c r="CF428" s="276" t="s">
        <v>480</v>
      </c>
      <c r="CG428" s="277" t="s">
        <v>480</v>
      </c>
      <c r="CH428" s="247" t="b">
        <f t="shared" si="41"/>
        <v>0</v>
      </c>
      <c r="CI428" s="30"/>
      <c r="CJ428" s="30"/>
      <c r="CK428" s="30"/>
      <c r="CP428" s="222" t="b">
        <f t="shared" si="42"/>
        <v>0</v>
      </c>
      <c r="CQ428" s="222" t="b">
        <f t="shared" si="43"/>
        <v>0</v>
      </c>
      <c r="CZ428" s="222" t="b">
        <f>CZ135</f>
        <v>0</v>
      </c>
      <c r="DC428" s="37"/>
      <c r="DD428" s="223"/>
      <c r="DE428" s="223"/>
      <c r="DF428" s="223"/>
      <c r="DG428" s="223"/>
      <c r="DH428" s="223"/>
      <c r="DJ428" s="254"/>
      <c r="DS428" s="231"/>
    </row>
    <row r="429" spans="6:123">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220"/>
      <c r="AU429" s="220"/>
      <c r="AV429" s="220"/>
      <c r="AW429" s="220"/>
      <c r="AX429" s="220"/>
      <c r="AY429" s="220"/>
      <c r="AZ429" s="220"/>
      <c r="BA429" s="220"/>
      <c r="BB429" s="220"/>
      <c r="BC429" s="220"/>
      <c r="BD429" s="220"/>
      <c r="BE429" s="220"/>
      <c r="BF429" s="220"/>
      <c r="BG429" s="35"/>
      <c r="CF429" s="276" t="s">
        <v>223</v>
      </c>
      <c r="CG429" s="277" t="s">
        <v>223</v>
      </c>
      <c r="CH429" s="247" t="b">
        <f t="shared" si="41"/>
        <v>0</v>
      </c>
      <c r="CI429" s="30"/>
      <c r="CJ429" s="30"/>
      <c r="CK429" s="30"/>
      <c r="CP429" s="222" t="b">
        <f t="shared" si="42"/>
        <v>0</v>
      </c>
      <c r="CQ429" s="222" t="b">
        <f t="shared" si="43"/>
        <v>0</v>
      </c>
      <c r="CV429" s="222" t="b">
        <f>CV131</f>
        <v>0</v>
      </c>
      <c r="CY429" s="222" t="b">
        <f>CY134</f>
        <v>0</v>
      </c>
      <c r="DC429" s="37"/>
      <c r="DD429" s="223"/>
      <c r="DE429" s="223"/>
      <c r="DF429" s="223"/>
      <c r="DG429" s="223"/>
      <c r="DH429" s="223"/>
      <c r="DJ429" s="254"/>
      <c r="DS429" s="231"/>
    </row>
    <row r="430" spans="6:123">
      <c r="F430" s="220"/>
      <c r="G430" s="220"/>
      <c r="H430" s="220"/>
      <c r="I430" s="220"/>
      <c r="J430" s="220"/>
      <c r="K430" s="220"/>
      <c r="L430" s="220"/>
      <c r="M430" s="220"/>
      <c r="N430" s="220"/>
      <c r="O430" s="220"/>
      <c r="P430" s="220"/>
      <c r="Q430" s="220"/>
      <c r="R430" s="220"/>
      <c r="S430" s="220"/>
      <c r="T430" s="220"/>
      <c r="U430" s="220"/>
      <c r="V430" s="220"/>
      <c r="W430" s="220"/>
      <c r="X430" s="220"/>
      <c r="Y430" s="220"/>
      <c r="Z430" s="220"/>
      <c r="AA430" s="220"/>
      <c r="AB430" s="220"/>
      <c r="AC430" s="220"/>
      <c r="AD430" s="220"/>
      <c r="AE430" s="220"/>
      <c r="AF430" s="220"/>
      <c r="AG430" s="220"/>
      <c r="AH430" s="220"/>
      <c r="AI430" s="220"/>
      <c r="AJ430" s="220"/>
      <c r="AK430" s="220"/>
      <c r="AL430" s="220"/>
      <c r="AM430" s="220"/>
      <c r="AN430" s="220"/>
      <c r="AO430" s="220"/>
      <c r="AP430" s="220"/>
      <c r="AQ430" s="220"/>
      <c r="AR430" s="220"/>
      <c r="AS430" s="220"/>
      <c r="AT430" s="220"/>
      <c r="AU430" s="220"/>
      <c r="AV430" s="220"/>
      <c r="AW430" s="220"/>
      <c r="AX430" s="220"/>
      <c r="AY430" s="220"/>
      <c r="AZ430" s="220"/>
      <c r="BA430" s="220"/>
      <c r="BB430" s="220"/>
      <c r="BC430" s="220"/>
      <c r="BD430" s="220"/>
      <c r="BE430" s="220"/>
      <c r="BF430" s="220"/>
      <c r="BG430" s="35"/>
      <c r="CF430" s="274" t="s">
        <v>481</v>
      </c>
      <c r="CG430" s="277" t="s">
        <v>481</v>
      </c>
      <c r="CH430" s="247" t="b">
        <f t="shared" si="41"/>
        <v>0</v>
      </c>
      <c r="CI430" s="30"/>
      <c r="CJ430" s="30"/>
      <c r="CK430" s="30"/>
      <c r="CP430" s="222" t="b">
        <f t="shared" si="42"/>
        <v>0</v>
      </c>
      <c r="CQ430" s="222" t="b">
        <f t="shared" si="43"/>
        <v>0</v>
      </c>
      <c r="CZ430" s="222" t="b">
        <f>CZ135</f>
        <v>0</v>
      </c>
      <c r="DC430" s="37"/>
      <c r="DD430" s="223"/>
      <c r="DE430" s="223"/>
      <c r="DF430" s="223"/>
      <c r="DG430" s="223"/>
      <c r="DH430" s="223"/>
      <c r="DJ430" s="254"/>
      <c r="DS430" s="231"/>
    </row>
    <row r="431" spans="6:123">
      <c r="F431" s="220"/>
      <c r="G431" s="220"/>
      <c r="H431" s="220"/>
      <c r="I431" s="220"/>
      <c r="J431" s="220"/>
      <c r="K431" s="220"/>
      <c r="L431" s="220"/>
      <c r="M431" s="220"/>
      <c r="N431" s="220"/>
      <c r="O431" s="220"/>
      <c r="P431" s="220"/>
      <c r="Q431" s="220"/>
      <c r="R431" s="220"/>
      <c r="S431" s="220"/>
      <c r="T431" s="220"/>
      <c r="U431" s="220"/>
      <c r="V431" s="220"/>
      <c r="W431" s="220"/>
      <c r="X431" s="220"/>
      <c r="Y431" s="220"/>
      <c r="Z431" s="220"/>
      <c r="AA431" s="220"/>
      <c r="AB431" s="220"/>
      <c r="AC431" s="220"/>
      <c r="AD431" s="220"/>
      <c r="AE431" s="220"/>
      <c r="AF431" s="220"/>
      <c r="AG431" s="220"/>
      <c r="AH431" s="220"/>
      <c r="AI431" s="220"/>
      <c r="AJ431" s="220"/>
      <c r="AK431" s="220"/>
      <c r="AL431" s="220"/>
      <c r="AM431" s="220"/>
      <c r="AN431" s="220"/>
      <c r="AO431" s="220"/>
      <c r="AP431" s="220"/>
      <c r="AQ431" s="220"/>
      <c r="AR431" s="220"/>
      <c r="AS431" s="220"/>
      <c r="AT431" s="220"/>
      <c r="AU431" s="220"/>
      <c r="AV431" s="220"/>
      <c r="AW431" s="220"/>
      <c r="AX431" s="220"/>
      <c r="AY431" s="220"/>
      <c r="AZ431" s="220"/>
      <c r="BA431" s="220"/>
      <c r="BB431" s="220"/>
      <c r="BC431" s="220"/>
      <c r="BD431" s="220"/>
      <c r="BE431" s="220"/>
      <c r="BF431" s="220"/>
      <c r="BG431" s="35"/>
      <c r="CF431" s="274" t="s">
        <v>224</v>
      </c>
      <c r="CG431" s="277" t="s">
        <v>224</v>
      </c>
      <c r="CH431" s="247" t="b">
        <f t="shared" si="41"/>
        <v>0</v>
      </c>
      <c r="CI431" s="30"/>
      <c r="CJ431" s="30"/>
      <c r="CK431" s="30"/>
      <c r="CP431" s="222" t="b">
        <f t="shared" si="42"/>
        <v>0</v>
      </c>
      <c r="CQ431" s="222" t="b">
        <f t="shared" si="43"/>
        <v>0</v>
      </c>
      <c r="CV431" s="222" t="b">
        <f>CV131</f>
        <v>0</v>
      </c>
      <c r="CY431" s="222" t="b">
        <f>CY134</f>
        <v>0</v>
      </c>
      <c r="CZ431" s="222" t="b">
        <f>CZ135</f>
        <v>0</v>
      </c>
      <c r="DC431" s="37"/>
      <c r="DD431" s="223"/>
      <c r="DE431" s="223"/>
      <c r="DF431" s="223"/>
      <c r="DG431" s="223"/>
      <c r="DH431" s="223"/>
      <c r="DJ431" s="254"/>
      <c r="DS431" s="231"/>
    </row>
    <row r="432" spans="6:123">
      <c r="F432" s="220"/>
      <c r="G432" s="220"/>
      <c r="H432" s="220"/>
      <c r="I432" s="220"/>
      <c r="J432" s="220"/>
      <c r="K432" s="220"/>
      <c r="L432" s="220"/>
      <c r="M432" s="220"/>
      <c r="N432" s="220"/>
      <c r="O432" s="220"/>
      <c r="P432" s="220"/>
      <c r="Q432" s="220"/>
      <c r="R432" s="220"/>
      <c r="S432" s="220"/>
      <c r="T432" s="220"/>
      <c r="U432" s="220"/>
      <c r="V432" s="220"/>
      <c r="W432" s="220"/>
      <c r="X432" s="220"/>
      <c r="Y432" s="220"/>
      <c r="Z432" s="220"/>
      <c r="AA432" s="220"/>
      <c r="AB432" s="220"/>
      <c r="AC432" s="220"/>
      <c r="AD432" s="220"/>
      <c r="AE432" s="220"/>
      <c r="AF432" s="220"/>
      <c r="AG432" s="220"/>
      <c r="AH432" s="220"/>
      <c r="AI432" s="220"/>
      <c r="AJ432" s="220"/>
      <c r="AK432" s="220"/>
      <c r="AL432" s="220"/>
      <c r="AM432" s="220"/>
      <c r="AN432" s="220"/>
      <c r="AO432" s="220"/>
      <c r="AP432" s="220"/>
      <c r="AQ432" s="220"/>
      <c r="AR432" s="220"/>
      <c r="AS432" s="220"/>
      <c r="AT432" s="220"/>
      <c r="AU432" s="220"/>
      <c r="AV432" s="220"/>
      <c r="AW432" s="220"/>
      <c r="AX432" s="220"/>
      <c r="AY432" s="220"/>
      <c r="AZ432" s="220"/>
      <c r="BA432" s="220"/>
      <c r="BB432" s="220"/>
      <c r="BC432" s="220"/>
      <c r="BD432" s="220"/>
      <c r="BE432" s="220"/>
      <c r="BF432" s="220"/>
      <c r="BG432" s="35"/>
      <c r="CF432" s="274" t="s">
        <v>225</v>
      </c>
      <c r="CG432" s="277" t="s">
        <v>225</v>
      </c>
      <c r="CH432" s="247" t="b">
        <f t="shared" si="41"/>
        <v>0</v>
      </c>
      <c r="CI432" s="30"/>
      <c r="CJ432" s="30"/>
      <c r="CK432" s="30"/>
      <c r="CP432" s="222" t="b">
        <f t="shared" si="42"/>
        <v>0</v>
      </c>
      <c r="CQ432" s="222" t="b">
        <f t="shared" si="43"/>
        <v>0</v>
      </c>
      <c r="CV432" s="222" t="b">
        <f>CV131</f>
        <v>0</v>
      </c>
      <c r="CY432" s="222" t="b">
        <f>CY134</f>
        <v>0</v>
      </c>
      <c r="DC432" s="37"/>
      <c r="DD432" s="223"/>
      <c r="DE432" s="223"/>
      <c r="DF432" s="223"/>
      <c r="DG432" s="223"/>
      <c r="DH432" s="223"/>
      <c r="DJ432" s="254"/>
      <c r="DS432" s="231"/>
    </row>
    <row r="433" spans="6:123">
      <c r="F433" s="220"/>
      <c r="G433" s="220"/>
      <c r="H433" s="220"/>
      <c r="I433" s="220"/>
      <c r="J433" s="220"/>
      <c r="K433" s="220"/>
      <c r="L433" s="220"/>
      <c r="M433" s="220"/>
      <c r="N433" s="220"/>
      <c r="O433" s="220"/>
      <c r="P433" s="220"/>
      <c r="Q433" s="220"/>
      <c r="R433" s="220"/>
      <c r="S433" s="220"/>
      <c r="T433" s="220"/>
      <c r="U433" s="220"/>
      <c r="V433" s="220"/>
      <c r="W433" s="220"/>
      <c r="X433" s="220"/>
      <c r="Y433" s="220"/>
      <c r="Z433" s="220"/>
      <c r="AA433" s="220"/>
      <c r="AB433" s="220"/>
      <c r="AC433" s="220"/>
      <c r="AD433" s="220"/>
      <c r="AE433" s="220"/>
      <c r="AF433" s="220"/>
      <c r="AG433" s="220"/>
      <c r="AH433" s="220"/>
      <c r="AI433" s="220"/>
      <c r="AJ433" s="220"/>
      <c r="AK433" s="220"/>
      <c r="AL433" s="220"/>
      <c r="AM433" s="220"/>
      <c r="AN433" s="220"/>
      <c r="AO433" s="220"/>
      <c r="AP433" s="220"/>
      <c r="AQ433" s="220"/>
      <c r="AR433" s="220"/>
      <c r="AS433" s="220"/>
      <c r="AT433" s="220"/>
      <c r="AU433" s="220"/>
      <c r="AV433" s="220"/>
      <c r="AW433" s="220"/>
      <c r="AX433" s="220"/>
      <c r="AY433" s="220"/>
      <c r="AZ433" s="220"/>
      <c r="BA433" s="220"/>
      <c r="BB433" s="220"/>
      <c r="BC433" s="220"/>
      <c r="BD433" s="220"/>
      <c r="BE433" s="220"/>
      <c r="BF433" s="220"/>
      <c r="BG433" s="35"/>
      <c r="CF433" s="274" t="s">
        <v>482</v>
      </c>
      <c r="CG433" s="277" t="s">
        <v>482</v>
      </c>
      <c r="CH433" s="247" t="b">
        <f t="shared" si="41"/>
        <v>0</v>
      </c>
      <c r="CI433" s="30"/>
      <c r="CJ433" s="30"/>
      <c r="CK433" s="30"/>
      <c r="CP433" s="222" t="b">
        <f t="shared" si="42"/>
        <v>0</v>
      </c>
      <c r="CQ433" s="222" t="b">
        <f t="shared" si="43"/>
        <v>0</v>
      </c>
      <c r="CZ433" s="222" t="b">
        <f>CZ135</f>
        <v>0</v>
      </c>
      <c r="DC433" s="37"/>
      <c r="DD433" s="223"/>
      <c r="DE433" s="223"/>
      <c r="DF433" s="223"/>
      <c r="DG433" s="223"/>
      <c r="DH433" s="223"/>
      <c r="DJ433" s="254"/>
      <c r="DS433" s="231"/>
    </row>
    <row r="434" spans="6:123">
      <c r="F434" s="220"/>
      <c r="G434" s="220"/>
      <c r="H434" s="220"/>
      <c r="I434" s="220"/>
      <c r="J434" s="220"/>
      <c r="K434" s="220"/>
      <c r="L434" s="220"/>
      <c r="M434" s="220"/>
      <c r="N434" s="220"/>
      <c r="O434" s="220"/>
      <c r="P434" s="220"/>
      <c r="Q434" s="220"/>
      <c r="R434" s="220"/>
      <c r="S434" s="220"/>
      <c r="T434" s="220"/>
      <c r="U434" s="220"/>
      <c r="V434" s="220"/>
      <c r="W434" s="220"/>
      <c r="X434" s="220"/>
      <c r="Y434" s="220"/>
      <c r="Z434" s="220"/>
      <c r="AA434" s="220"/>
      <c r="AB434" s="220"/>
      <c r="AC434" s="220"/>
      <c r="AD434" s="220"/>
      <c r="AE434" s="220"/>
      <c r="AF434" s="220"/>
      <c r="AG434" s="220"/>
      <c r="AH434" s="220"/>
      <c r="AI434" s="220"/>
      <c r="AJ434" s="220"/>
      <c r="AK434" s="220"/>
      <c r="AL434" s="220"/>
      <c r="AM434" s="220"/>
      <c r="AN434" s="220"/>
      <c r="AO434" s="220"/>
      <c r="AP434" s="220"/>
      <c r="AQ434" s="220"/>
      <c r="AR434" s="220"/>
      <c r="AS434" s="220"/>
      <c r="AT434" s="220"/>
      <c r="AU434" s="220"/>
      <c r="AV434" s="220"/>
      <c r="AW434" s="220"/>
      <c r="AX434" s="220"/>
      <c r="AY434" s="220"/>
      <c r="AZ434" s="220"/>
      <c r="BA434" s="220"/>
      <c r="BB434" s="220"/>
      <c r="BC434" s="220"/>
      <c r="BD434" s="220"/>
      <c r="BE434" s="220"/>
      <c r="BF434" s="220"/>
      <c r="BG434" s="35"/>
      <c r="CF434" s="274" t="s">
        <v>228</v>
      </c>
      <c r="CG434" s="277" t="s">
        <v>228</v>
      </c>
      <c r="CH434" s="247" t="b">
        <f t="shared" si="41"/>
        <v>0</v>
      </c>
      <c r="CI434" s="30"/>
      <c r="CJ434" s="30"/>
      <c r="CK434" s="30"/>
      <c r="CP434" s="222" t="b">
        <f t="shared" si="42"/>
        <v>0</v>
      </c>
      <c r="CQ434" s="222" t="b">
        <f t="shared" si="43"/>
        <v>0</v>
      </c>
      <c r="CY434" s="222" t="b">
        <f>CY134</f>
        <v>0</v>
      </c>
      <c r="DC434" s="37"/>
      <c r="DD434" s="223"/>
      <c r="DE434" s="223"/>
      <c r="DF434" s="223"/>
      <c r="DG434" s="223"/>
      <c r="DH434" s="223"/>
      <c r="DJ434" s="254"/>
      <c r="DS434" s="231"/>
    </row>
    <row r="435" spans="6:123">
      <c r="F435" s="220"/>
      <c r="G435" s="220"/>
      <c r="H435" s="220"/>
      <c r="I435" s="220"/>
      <c r="J435" s="220"/>
      <c r="K435" s="220"/>
      <c r="L435" s="220"/>
      <c r="M435" s="220"/>
      <c r="N435" s="220"/>
      <c r="O435" s="220"/>
      <c r="P435" s="220"/>
      <c r="Q435" s="220"/>
      <c r="R435" s="220"/>
      <c r="S435" s="220"/>
      <c r="T435" s="220"/>
      <c r="U435" s="220"/>
      <c r="V435" s="220"/>
      <c r="W435" s="220"/>
      <c r="X435" s="220"/>
      <c r="Y435" s="220"/>
      <c r="Z435" s="220"/>
      <c r="AA435" s="220"/>
      <c r="AB435" s="220"/>
      <c r="AC435" s="220"/>
      <c r="AD435" s="220"/>
      <c r="AE435" s="220"/>
      <c r="AF435" s="220"/>
      <c r="AG435" s="220"/>
      <c r="AH435" s="220"/>
      <c r="AI435" s="220"/>
      <c r="AJ435" s="220"/>
      <c r="AK435" s="220"/>
      <c r="AL435" s="220"/>
      <c r="AM435" s="220"/>
      <c r="AN435" s="220"/>
      <c r="AO435" s="220"/>
      <c r="AP435" s="220"/>
      <c r="AQ435" s="220"/>
      <c r="AR435" s="220"/>
      <c r="AS435" s="220"/>
      <c r="AT435" s="220"/>
      <c r="AU435" s="220"/>
      <c r="AV435" s="220"/>
      <c r="AW435" s="220"/>
      <c r="AX435" s="220"/>
      <c r="AY435" s="220"/>
      <c r="AZ435" s="220"/>
      <c r="BA435" s="220"/>
      <c r="BB435" s="220"/>
      <c r="BC435" s="220"/>
      <c r="BD435" s="220"/>
      <c r="BE435" s="220"/>
      <c r="BF435" s="220"/>
      <c r="BG435" s="35"/>
      <c r="CF435" s="274" t="s">
        <v>483</v>
      </c>
      <c r="CG435" s="277" t="s">
        <v>483</v>
      </c>
      <c r="CH435" s="247" t="b">
        <f t="shared" si="41"/>
        <v>0</v>
      </c>
      <c r="CI435" s="30"/>
      <c r="CJ435" s="30"/>
      <c r="CK435" s="30"/>
      <c r="CP435" s="222" t="b">
        <f t="shared" si="42"/>
        <v>0</v>
      </c>
      <c r="CQ435" s="222" t="b">
        <f t="shared" si="43"/>
        <v>0</v>
      </c>
      <c r="CZ435" s="222" t="b">
        <f>CZ135</f>
        <v>0</v>
      </c>
      <c r="DC435" s="37"/>
      <c r="DD435" s="223"/>
      <c r="DE435" s="223"/>
      <c r="DF435" s="223"/>
      <c r="DG435" s="223"/>
      <c r="DH435" s="223"/>
      <c r="DJ435" s="254"/>
      <c r="DS435" s="231"/>
    </row>
    <row r="436" spans="6:123">
      <c r="F436" s="220"/>
      <c r="G436" s="220"/>
      <c r="H436" s="220"/>
      <c r="I436" s="220"/>
      <c r="J436" s="220"/>
      <c r="K436" s="220"/>
      <c r="L436" s="220"/>
      <c r="M436" s="220"/>
      <c r="N436" s="220"/>
      <c r="O436" s="220"/>
      <c r="P436" s="220"/>
      <c r="Q436" s="220"/>
      <c r="R436" s="220"/>
      <c r="S436" s="220"/>
      <c r="T436" s="220"/>
      <c r="U436" s="220"/>
      <c r="V436" s="220"/>
      <c r="W436" s="220"/>
      <c r="X436" s="220"/>
      <c r="Y436" s="220"/>
      <c r="Z436" s="220"/>
      <c r="AA436" s="220"/>
      <c r="AB436" s="220"/>
      <c r="AC436" s="220"/>
      <c r="AD436" s="220"/>
      <c r="AE436" s="220"/>
      <c r="AF436" s="220"/>
      <c r="AG436" s="220"/>
      <c r="AH436" s="220"/>
      <c r="AI436" s="220"/>
      <c r="AJ436" s="220"/>
      <c r="AK436" s="220"/>
      <c r="AL436" s="220"/>
      <c r="AM436" s="220"/>
      <c r="AN436" s="220"/>
      <c r="AO436" s="220"/>
      <c r="AP436" s="220"/>
      <c r="AQ436" s="220"/>
      <c r="AR436" s="220"/>
      <c r="AS436" s="220"/>
      <c r="AT436" s="220"/>
      <c r="AU436" s="220"/>
      <c r="AV436" s="220"/>
      <c r="AW436" s="220"/>
      <c r="AX436" s="220"/>
      <c r="AY436" s="220"/>
      <c r="AZ436" s="220"/>
      <c r="BA436" s="220"/>
      <c r="BB436" s="220"/>
      <c r="BC436" s="220"/>
      <c r="BD436" s="220"/>
      <c r="BE436" s="220"/>
      <c r="BF436" s="220"/>
      <c r="BG436" s="35"/>
      <c r="CF436" s="274" t="s">
        <v>229</v>
      </c>
      <c r="CG436" s="277" t="s">
        <v>229</v>
      </c>
      <c r="CH436" s="247" t="b">
        <f t="shared" si="41"/>
        <v>0</v>
      </c>
      <c r="CI436" s="30"/>
      <c r="CJ436" s="30"/>
      <c r="CK436" s="30"/>
      <c r="CP436" s="222" t="b">
        <f t="shared" si="42"/>
        <v>0</v>
      </c>
      <c r="CQ436" s="222" t="b">
        <f t="shared" si="43"/>
        <v>0</v>
      </c>
      <c r="CV436" s="222" t="b">
        <f>CV131</f>
        <v>0</v>
      </c>
      <c r="CY436" s="222" t="b">
        <f>CY134</f>
        <v>0</v>
      </c>
      <c r="DC436" s="37"/>
      <c r="DD436" s="223"/>
      <c r="DE436" s="223"/>
      <c r="DF436" s="223"/>
      <c r="DG436" s="223"/>
      <c r="DH436" s="223"/>
      <c r="DJ436" s="254"/>
      <c r="DS436" s="231"/>
    </row>
    <row r="437" spans="6:123">
      <c r="F437" s="220"/>
      <c r="G437" s="220"/>
      <c r="H437" s="220"/>
      <c r="I437" s="220"/>
      <c r="J437" s="220"/>
      <c r="K437" s="220"/>
      <c r="L437" s="220"/>
      <c r="M437" s="220"/>
      <c r="N437" s="220"/>
      <c r="O437" s="220"/>
      <c r="P437" s="220"/>
      <c r="Q437" s="220"/>
      <c r="R437" s="220"/>
      <c r="S437" s="220"/>
      <c r="T437" s="220"/>
      <c r="U437" s="220"/>
      <c r="V437" s="220"/>
      <c r="W437" s="220"/>
      <c r="X437" s="220"/>
      <c r="Y437" s="220"/>
      <c r="Z437" s="220"/>
      <c r="AA437" s="220"/>
      <c r="AB437" s="220"/>
      <c r="AC437" s="220"/>
      <c r="AD437" s="220"/>
      <c r="AE437" s="220"/>
      <c r="AF437" s="220"/>
      <c r="AG437" s="220"/>
      <c r="AH437" s="220"/>
      <c r="AI437" s="220"/>
      <c r="AJ437" s="220"/>
      <c r="AK437" s="220"/>
      <c r="AL437" s="220"/>
      <c r="AM437" s="220"/>
      <c r="AN437" s="220"/>
      <c r="AO437" s="220"/>
      <c r="AP437" s="220"/>
      <c r="AQ437" s="220"/>
      <c r="AR437" s="220"/>
      <c r="AS437" s="220"/>
      <c r="AT437" s="220"/>
      <c r="AU437" s="220"/>
      <c r="AV437" s="220"/>
      <c r="AW437" s="220"/>
      <c r="AX437" s="220"/>
      <c r="AY437" s="220"/>
      <c r="AZ437" s="220"/>
      <c r="BA437" s="220"/>
      <c r="BB437" s="220"/>
      <c r="BC437" s="220"/>
      <c r="BD437" s="220"/>
      <c r="BE437" s="220"/>
      <c r="BF437" s="220"/>
      <c r="BG437" s="35"/>
      <c r="CF437" s="274" t="s">
        <v>484</v>
      </c>
      <c r="CG437" s="277" t="s">
        <v>484</v>
      </c>
      <c r="CH437" s="247" t="b">
        <f t="shared" si="41"/>
        <v>0</v>
      </c>
      <c r="CI437" s="30"/>
      <c r="CJ437" s="30"/>
      <c r="CK437" s="30"/>
      <c r="CP437" s="222" t="b">
        <f t="shared" si="42"/>
        <v>0</v>
      </c>
      <c r="CQ437" s="222" t="b">
        <f t="shared" si="43"/>
        <v>0</v>
      </c>
      <c r="CZ437" s="222" t="b">
        <f>CZ135</f>
        <v>0</v>
      </c>
      <c r="DC437" s="37"/>
      <c r="DD437" s="223"/>
      <c r="DE437" s="223"/>
      <c r="DF437" s="223"/>
      <c r="DG437" s="223"/>
      <c r="DH437" s="223"/>
      <c r="DJ437" s="254"/>
      <c r="DS437" s="231"/>
    </row>
    <row r="438" spans="6:123">
      <c r="F438" s="220"/>
      <c r="G438" s="220"/>
      <c r="H438" s="220"/>
      <c r="I438" s="220"/>
      <c r="J438" s="220"/>
      <c r="K438" s="220"/>
      <c r="L438" s="220"/>
      <c r="M438" s="220"/>
      <c r="N438" s="220"/>
      <c r="O438" s="220"/>
      <c r="P438" s="220"/>
      <c r="Q438" s="220"/>
      <c r="R438" s="220"/>
      <c r="S438" s="220"/>
      <c r="T438" s="220"/>
      <c r="U438" s="220"/>
      <c r="V438" s="220"/>
      <c r="W438" s="220"/>
      <c r="X438" s="220"/>
      <c r="Y438" s="220"/>
      <c r="Z438" s="220"/>
      <c r="AA438" s="220"/>
      <c r="AB438" s="220"/>
      <c r="AC438" s="220"/>
      <c r="AD438" s="220"/>
      <c r="AE438" s="220"/>
      <c r="AF438" s="220"/>
      <c r="AG438" s="220"/>
      <c r="AH438" s="220"/>
      <c r="AI438" s="220"/>
      <c r="AJ438" s="220"/>
      <c r="AK438" s="220"/>
      <c r="AL438" s="220"/>
      <c r="AM438" s="220"/>
      <c r="AN438" s="220"/>
      <c r="AO438" s="220"/>
      <c r="AP438" s="220"/>
      <c r="AQ438" s="220"/>
      <c r="AR438" s="220"/>
      <c r="AS438" s="220"/>
      <c r="AT438" s="220"/>
      <c r="AU438" s="220"/>
      <c r="AV438" s="220"/>
      <c r="AW438" s="220"/>
      <c r="AX438" s="220"/>
      <c r="AY438" s="220"/>
      <c r="AZ438" s="220"/>
      <c r="BA438" s="220"/>
      <c r="BB438" s="220"/>
      <c r="BC438" s="220"/>
      <c r="BD438" s="35"/>
      <c r="BE438" s="220"/>
      <c r="BF438" s="220"/>
      <c r="BG438" s="35"/>
      <c r="CF438" s="274" t="s">
        <v>568</v>
      </c>
      <c r="CG438" s="277" t="s">
        <v>568</v>
      </c>
      <c r="CH438" s="247" t="b">
        <f t="shared" si="41"/>
        <v>0</v>
      </c>
      <c r="CI438" s="30"/>
      <c r="CJ438" s="30"/>
      <c r="CK438" s="30"/>
      <c r="CP438" s="222" t="b">
        <f t="shared" si="42"/>
        <v>0</v>
      </c>
      <c r="CQ438" s="222" t="b">
        <f t="shared" si="43"/>
        <v>0</v>
      </c>
      <c r="CV438" s="222" t="b">
        <f>CV131</f>
        <v>0</v>
      </c>
      <c r="CY438" s="222" t="b">
        <f>CY134</f>
        <v>0</v>
      </c>
      <c r="DC438" s="37"/>
      <c r="DD438" s="223"/>
      <c r="DE438" s="223"/>
      <c r="DF438" s="223"/>
      <c r="DG438" s="223"/>
      <c r="DH438" s="223"/>
      <c r="DJ438" s="254"/>
      <c r="DS438" s="231"/>
    </row>
    <row r="439" spans="6:123">
      <c r="F439" s="220"/>
      <c r="G439" s="220"/>
      <c r="H439" s="220"/>
      <c r="I439" s="220"/>
      <c r="J439" s="220"/>
      <c r="K439" s="220"/>
      <c r="L439" s="220"/>
      <c r="M439" s="220"/>
      <c r="N439" s="220"/>
      <c r="O439" s="220"/>
      <c r="P439" s="220"/>
      <c r="Q439" s="220"/>
      <c r="R439" s="220"/>
      <c r="S439" s="220"/>
      <c r="T439" s="220"/>
      <c r="U439" s="220"/>
      <c r="V439" s="220"/>
      <c r="W439" s="220"/>
      <c r="X439" s="220"/>
      <c r="Y439" s="220"/>
      <c r="Z439" s="220"/>
      <c r="AA439" s="220"/>
      <c r="AB439" s="220"/>
      <c r="AC439" s="220"/>
      <c r="AD439" s="220"/>
      <c r="AE439" s="220"/>
      <c r="AF439" s="220"/>
      <c r="AG439" s="220"/>
      <c r="AH439" s="220"/>
      <c r="AI439" s="220"/>
      <c r="AJ439" s="220"/>
      <c r="AK439" s="220"/>
      <c r="AL439" s="220"/>
      <c r="AM439" s="220"/>
      <c r="AN439" s="220"/>
      <c r="AO439" s="220"/>
      <c r="AP439" s="220"/>
      <c r="AQ439" s="220"/>
      <c r="AR439" s="220"/>
      <c r="AS439" s="220"/>
      <c r="AT439" s="220"/>
      <c r="AU439" s="220"/>
      <c r="AV439" s="220"/>
      <c r="AW439" s="220"/>
      <c r="AX439" s="220"/>
      <c r="AY439" s="220"/>
      <c r="AZ439" s="220"/>
      <c r="BA439" s="220"/>
      <c r="BB439" s="220"/>
      <c r="BC439" s="220"/>
      <c r="BD439" s="220"/>
      <c r="BE439" s="220"/>
      <c r="BF439" s="220"/>
      <c r="BG439" s="35"/>
      <c r="CF439" s="274" t="s">
        <v>569</v>
      </c>
      <c r="CG439" s="277" t="s">
        <v>569</v>
      </c>
      <c r="CH439" s="247" t="b">
        <f t="shared" si="41"/>
        <v>0</v>
      </c>
      <c r="CI439" s="30"/>
      <c r="CJ439" s="30"/>
      <c r="CK439" s="30"/>
      <c r="CP439" s="222" t="b">
        <f t="shared" si="42"/>
        <v>0</v>
      </c>
      <c r="CQ439" s="222" t="b">
        <f t="shared" si="43"/>
        <v>0</v>
      </c>
      <c r="CZ439" s="222" t="b">
        <f>CZ135</f>
        <v>0</v>
      </c>
      <c r="DC439" s="37"/>
      <c r="DD439" s="223"/>
      <c r="DE439" s="223"/>
      <c r="DF439" s="223"/>
      <c r="DG439" s="223"/>
      <c r="DH439" s="223"/>
      <c r="DJ439" s="254"/>
      <c r="DS439" s="231"/>
    </row>
    <row r="440" spans="6:123">
      <c r="F440" s="220"/>
      <c r="G440" s="220"/>
      <c r="H440" s="220"/>
      <c r="I440" s="220"/>
      <c r="J440" s="220"/>
      <c r="K440" s="220"/>
      <c r="L440" s="220"/>
      <c r="M440" s="220"/>
      <c r="N440" s="220"/>
      <c r="O440" s="220"/>
      <c r="P440" s="220"/>
      <c r="Q440" s="220"/>
      <c r="R440" s="220"/>
      <c r="S440" s="220"/>
      <c r="T440" s="220"/>
      <c r="U440" s="220"/>
      <c r="V440" s="220"/>
      <c r="W440" s="220"/>
      <c r="X440" s="220"/>
      <c r="Y440" s="220"/>
      <c r="Z440" s="220"/>
      <c r="AA440" s="220"/>
      <c r="AB440" s="220"/>
      <c r="AC440" s="220"/>
      <c r="AD440" s="220"/>
      <c r="AE440" s="220"/>
      <c r="AF440" s="220"/>
      <c r="AG440" s="220"/>
      <c r="AH440" s="220"/>
      <c r="AI440" s="220"/>
      <c r="AJ440" s="220"/>
      <c r="AK440" s="220"/>
      <c r="AL440" s="220"/>
      <c r="AM440" s="220"/>
      <c r="AN440" s="220"/>
      <c r="AO440" s="220"/>
      <c r="AP440" s="220"/>
      <c r="AQ440" s="220"/>
      <c r="AR440" s="220"/>
      <c r="AS440" s="220"/>
      <c r="AT440" s="220"/>
      <c r="AU440" s="220"/>
      <c r="AV440" s="220"/>
      <c r="AW440" s="220"/>
      <c r="AX440" s="220"/>
      <c r="AY440" s="220"/>
      <c r="AZ440" s="220"/>
      <c r="BA440" s="220"/>
      <c r="BB440" s="220"/>
      <c r="BC440" s="220"/>
      <c r="BD440" s="220"/>
      <c r="BE440" s="220"/>
      <c r="BF440" s="220"/>
      <c r="BG440" s="35"/>
      <c r="CF440" s="274" t="s">
        <v>230</v>
      </c>
      <c r="CG440" s="277" t="s">
        <v>230</v>
      </c>
      <c r="CH440" s="247" t="b">
        <f t="shared" si="41"/>
        <v>0</v>
      </c>
      <c r="CI440" s="30"/>
      <c r="CJ440" s="30"/>
      <c r="CK440" s="30"/>
      <c r="CP440" s="222" t="b">
        <f t="shared" si="42"/>
        <v>0</v>
      </c>
      <c r="CQ440" s="222" t="b">
        <f t="shared" si="43"/>
        <v>0</v>
      </c>
      <c r="CV440" s="222" t="b">
        <f>CV131</f>
        <v>0</v>
      </c>
      <c r="CY440" s="222" t="b">
        <f>CY134</f>
        <v>0</v>
      </c>
      <c r="DC440" s="37"/>
      <c r="DD440" s="223"/>
      <c r="DE440" s="223"/>
      <c r="DF440" s="223"/>
      <c r="DG440" s="223"/>
      <c r="DH440" s="223"/>
      <c r="DJ440" s="254"/>
      <c r="DS440" s="231"/>
    </row>
    <row r="441" spans="6:123">
      <c r="F441" s="220"/>
      <c r="G441" s="220"/>
      <c r="H441" s="220"/>
      <c r="I441" s="220"/>
      <c r="J441" s="220"/>
      <c r="K441" s="220"/>
      <c r="L441" s="220"/>
      <c r="M441" s="220"/>
      <c r="N441" s="220"/>
      <c r="O441" s="220"/>
      <c r="P441" s="220"/>
      <c r="Q441" s="220"/>
      <c r="R441" s="220"/>
      <c r="S441" s="220"/>
      <c r="T441" s="220"/>
      <c r="U441" s="220"/>
      <c r="V441" s="220"/>
      <c r="W441" s="220"/>
      <c r="X441" s="220"/>
      <c r="Y441" s="220"/>
      <c r="Z441" s="220"/>
      <c r="AA441" s="220"/>
      <c r="AB441" s="220"/>
      <c r="AC441" s="220"/>
      <c r="AD441" s="220"/>
      <c r="AE441" s="220"/>
      <c r="AF441" s="220"/>
      <c r="AG441" s="220"/>
      <c r="AH441" s="220"/>
      <c r="AI441" s="220"/>
      <c r="AJ441" s="220"/>
      <c r="AK441" s="220"/>
      <c r="AL441" s="220"/>
      <c r="AM441" s="220"/>
      <c r="AN441" s="220"/>
      <c r="AO441" s="220"/>
      <c r="AP441" s="220"/>
      <c r="AQ441" s="220"/>
      <c r="AR441" s="220"/>
      <c r="AS441" s="220"/>
      <c r="AT441" s="220"/>
      <c r="AU441" s="220"/>
      <c r="AV441" s="220"/>
      <c r="AW441" s="220"/>
      <c r="AX441" s="220"/>
      <c r="AY441" s="220"/>
      <c r="AZ441" s="220"/>
      <c r="BA441" s="220"/>
      <c r="BB441" s="220"/>
      <c r="BC441" s="220"/>
      <c r="BD441" s="220"/>
      <c r="BE441" s="220"/>
      <c r="BF441" s="220"/>
      <c r="BG441" s="35"/>
      <c r="CF441" s="274" t="s">
        <v>485</v>
      </c>
      <c r="CG441" s="277" t="s">
        <v>485</v>
      </c>
      <c r="CH441" s="247" t="b">
        <f t="shared" si="41"/>
        <v>0</v>
      </c>
      <c r="CI441" s="30"/>
      <c r="CJ441" s="30"/>
      <c r="CK441" s="30"/>
      <c r="CP441" s="222" t="b">
        <f t="shared" si="42"/>
        <v>0</v>
      </c>
      <c r="CQ441" s="222" t="b">
        <f t="shared" si="43"/>
        <v>0</v>
      </c>
      <c r="CZ441" s="222" t="b">
        <f>CZ135</f>
        <v>0</v>
      </c>
      <c r="DC441" s="37"/>
      <c r="DD441" s="223"/>
      <c r="DE441" s="223"/>
      <c r="DF441" s="223"/>
      <c r="DG441" s="223"/>
      <c r="DH441" s="223"/>
      <c r="DJ441" s="254"/>
      <c r="DS441" s="231"/>
    </row>
    <row r="442" spans="6:123">
      <c r="F442" s="220"/>
      <c r="G442" s="220"/>
      <c r="H442" s="220"/>
      <c r="I442" s="220"/>
      <c r="J442" s="220"/>
      <c r="K442" s="220"/>
      <c r="L442" s="220"/>
      <c r="M442" s="220"/>
      <c r="N442" s="220"/>
      <c r="O442" s="220"/>
      <c r="P442" s="220"/>
      <c r="Q442" s="220"/>
      <c r="R442" s="220"/>
      <c r="S442" s="220"/>
      <c r="T442" s="220"/>
      <c r="U442" s="220"/>
      <c r="V442" s="220"/>
      <c r="W442" s="220"/>
      <c r="X442" s="220"/>
      <c r="Y442" s="220"/>
      <c r="Z442" s="220"/>
      <c r="AA442" s="220"/>
      <c r="AB442" s="220"/>
      <c r="AC442" s="220"/>
      <c r="AD442" s="220"/>
      <c r="AE442" s="220"/>
      <c r="AF442" s="220"/>
      <c r="AG442" s="220"/>
      <c r="AH442" s="220"/>
      <c r="AI442" s="220"/>
      <c r="AJ442" s="220"/>
      <c r="AK442" s="220"/>
      <c r="AL442" s="220"/>
      <c r="AM442" s="220"/>
      <c r="AN442" s="220"/>
      <c r="AO442" s="220"/>
      <c r="AP442" s="220"/>
      <c r="AQ442" s="220"/>
      <c r="AR442" s="220"/>
      <c r="AS442" s="220"/>
      <c r="AT442" s="220"/>
      <c r="AU442" s="220"/>
      <c r="AV442" s="220"/>
      <c r="AW442" s="220"/>
      <c r="AX442" s="220"/>
      <c r="AY442" s="220"/>
      <c r="AZ442" s="220"/>
      <c r="BA442" s="220"/>
      <c r="BB442" s="220"/>
      <c r="BC442" s="220"/>
      <c r="BD442" s="220"/>
      <c r="BE442" s="220"/>
      <c r="BF442" s="220"/>
      <c r="BG442" s="35"/>
      <c r="CF442" s="274" t="s">
        <v>233</v>
      </c>
      <c r="CG442" s="277" t="s">
        <v>233</v>
      </c>
      <c r="CH442" s="247" t="b">
        <f t="shared" si="41"/>
        <v>0</v>
      </c>
      <c r="CI442" s="30"/>
      <c r="CJ442" s="30"/>
      <c r="CK442" s="30"/>
      <c r="CP442" s="222" t="b">
        <f t="shared" si="42"/>
        <v>0</v>
      </c>
      <c r="CQ442" s="222" t="b">
        <f t="shared" si="43"/>
        <v>0</v>
      </c>
      <c r="CY442" s="222" t="b">
        <f>CY134</f>
        <v>0</v>
      </c>
      <c r="DC442" s="37"/>
      <c r="DD442" s="223"/>
      <c r="DE442" s="223"/>
      <c r="DF442" s="223"/>
      <c r="DG442" s="223"/>
      <c r="DH442" s="223"/>
      <c r="DJ442" s="254"/>
      <c r="DS442" s="231"/>
    </row>
    <row r="443" spans="6:123">
      <c r="F443" s="220"/>
      <c r="G443" s="220"/>
      <c r="H443" s="220"/>
      <c r="I443" s="220"/>
      <c r="J443" s="220"/>
      <c r="K443" s="220"/>
      <c r="L443" s="220"/>
      <c r="M443" s="220"/>
      <c r="N443" s="220"/>
      <c r="O443" s="220"/>
      <c r="P443" s="220"/>
      <c r="Q443" s="220"/>
      <c r="R443" s="220"/>
      <c r="S443" s="220"/>
      <c r="T443" s="220"/>
      <c r="U443" s="220"/>
      <c r="V443" s="220"/>
      <c r="W443" s="220"/>
      <c r="X443" s="220"/>
      <c r="Y443" s="220"/>
      <c r="Z443" s="220"/>
      <c r="AA443" s="220"/>
      <c r="AB443" s="220"/>
      <c r="AC443" s="220"/>
      <c r="AD443" s="220"/>
      <c r="AE443" s="220"/>
      <c r="AF443" s="220"/>
      <c r="AG443" s="220"/>
      <c r="AH443" s="220"/>
      <c r="AI443" s="220"/>
      <c r="AJ443" s="220"/>
      <c r="AK443" s="220"/>
      <c r="AL443" s="220"/>
      <c r="AM443" s="220"/>
      <c r="AN443" s="220"/>
      <c r="AO443" s="220"/>
      <c r="AP443" s="220"/>
      <c r="AQ443" s="220"/>
      <c r="AR443" s="220"/>
      <c r="AS443" s="220"/>
      <c r="AT443" s="220"/>
      <c r="AU443" s="220"/>
      <c r="AV443" s="220"/>
      <c r="AW443" s="220"/>
      <c r="AX443" s="220"/>
      <c r="AY443" s="220"/>
      <c r="AZ443" s="220"/>
      <c r="BA443" s="220"/>
      <c r="BB443" s="220"/>
      <c r="BC443" s="220"/>
      <c r="BD443" s="220"/>
      <c r="BE443" s="220"/>
      <c r="BF443" s="220"/>
      <c r="BG443" s="35"/>
      <c r="CF443" s="274" t="s">
        <v>234</v>
      </c>
      <c r="CG443" s="277" t="s">
        <v>234</v>
      </c>
      <c r="CH443" s="247" t="b">
        <f t="shared" si="41"/>
        <v>0</v>
      </c>
      <c r="CI443" s="30"/>
      <c r="CJ443" s="30"/>
      <c r="CK443" s="30"/>
      <c r="CP443" s="222" t="b">
        <f t="shared" si="42"/>
        <v>0</v>
      </c>
      <c r="CQ443" s="222" t="b">
        <f t="shared" si="43"/>
        <v>0</v>
      </c>
      <c r="CT443" s="222" t="b">
        <f>CT129</f>
        <v>0</v>
      </c>
      <c r="CV443" s="222" t="b">
        <f>CV131</f>
        <v>0</v>
      </c>
      <c r="CY443" s="222" t="b">
        <f>CY134</f>
        <v>0</v>
      </c>
      <c r="DC443" s="37"/>
      <c r="DD443" s="223"/>
      <c r="DE443" s="223"/>
      <c r="DF443" s="223"/>
      <c r="DG443" s="223"/>
      <c r="DH443" s="223"/>
      <c r="DJ443" s="254"/>
      <c r="DS443" s="231"/>
    </row>
    <row r="444" spans="6:123">
      <c r="F444" s="220"/>
      <c r="G444" s="220"/>
      <c r="H444" s="220"/>
      <c r="I444" s="220"/>
      <c r="J444" s="220"/>
      <c r="K444" s="220"/>
      <c r="L444" s="220"/>
      <c r="M444" s="220"/>
      <c r="N444" s="220"/>
      <c r="O444" s="220"/>
      <c r="P444" s="220"/>
      <c r="Q444" s="220"/>
      <c r="R444" s="220"/>
      <c r="S444" s="220"/>
      <c r="T444" s="220"/>
      <c r="U444" s="220"/>
      <c r="V444" s="220"/>
      <c r="W444" s="220"/>
      <c r="X444" s="220"/>
      <c r="Y444" s="220"/>
      <c r="Z444" s="220"/>
      <c r="AA444" s="220"/>
      <c r="AB444" s="220"/>
      <c r="AC444" s="220"/>
      <c r="AD444" s="220"/>
      <c r="AE444" s="220"/>
      <c r="AF444" s="220"/>
      <c r="AG444" s="220"/>
      <c r="AH444" s="220"/>
      <c r="AI444" s="220"/>
      <c r="AJ444" s="220"/>
      <c r="AK444" s="220"/>
      <c r="AL444" s="220"/>
      <c r="AM444" s="220"/>
      <c r="AN444" s="220"/>
      <c r="AO444" s="220"/>
      <c r="AP444" s="220"/>
      <c r="AQ444" s="220"/>
      <c r="AR444" s="220"/>
      <c r="AS444" s="220"/>
      <c r="AT444" s="220"/>
      <c r="AU444" s="220"/>
      <c r="AV444" s="220"/>
      <c r="AW444" s="220"/>
      <c r="AX444" s="220"/>
      <c r="AY444" s="220"/>
      <c r="AZ444" s="220"/>
      <c r="BA444" s="220"/>
      <c r="BB444" s="220"/>
      <c r="BC444" s="220"/>
      <c r="BD444" s="220"/>
      <c r="BE444" s="220"/>
      <c r="BF444" s="220"/>
      <c r="BG444" s="35"/>
      <c r="CF444" s="274" t="s">
        <v>486</v>
      </c>
      <c r="CG444" s="277" t="s">
        <v>486</v>
      </c>
      <c r="CH444" s="247" t="b">
        <f t="shared" si="41"/>
        <v>0</v>
      </c>
      <c r="CI444" s="30"/>
      <c r="CJ444" s="30"/>
      <c r="CK444" s="30"/>
      <c r="CP444" s="222" t="b">
        <f t="shared" si="42"/>
        <v>0</v>
      </c>
      <c r="CQ444" s="222" t="b">
        <f t="shared" si="43"/>
        <v>0</v>
      </c>
      <c r="CZ444" s="222" t="b">
        <f>CZ135</f>
        <v>0</v>
      </c>
      <c r="DC444" s="37"/>
      <c r="DD444" s="223"/>
      <c r="DE444" s="223"/>
      <c r="DF444" s="223"/>
      <c r="DG444" s="223"/>
      <c r="DH444" s="223"/>
      <c r="DJ444" s="254"/>
      <c r="DS444" s="231"/>
    </row>
    <row r="445" spans="6:123">
      <c r="F445" s="220"/>
      <c r="G445" s="220"/>
      <c r="H445" s="220"/>
      <c r="I445" s="220"/>
      <c r="J445" s="220"/>
      <c r="K445" s="220"/>
      <c r="L445" s="220"/>
      <c r="M445" s="220"/>
      <c r="N445" s="220"/>
      <c r="O445" s="220"/>
      <c r="P445" s="220"/>
      <c r="Q445" s="220"/>
      <c r="R445" s="220"/>
      <c r="S445" s="220"/>
      <c r="T445" s="220"/>
      <c r="U445" s="220"/>
      <c r="V445" s="220"/>
      <c r="W445" s="220"/>
      <c r="X445" s="220"/>
      <c r="Y445" s="220"/>
      <c r="Z445" s="220"/>
      <c r="AA445" s="220"/>
      <c r="AB445" s="220"/>
      <c r="AC445" s="220"/>
      <c r="AD445" s="220"/>
      <c r="AE445" s="220"/>
      <c r="AF445" s="220"/>
      <c r="AG445" s="220"/>
      <c r="AH445" s="220"/>
      <c r="AI445" s="220"/>
      <c r="AJ445" s="220"/>
      <c r="AK445" s="220"/>
      <c r="AL445" s="220"/>
      <c r="AM445" s="220"/>
      <c r="AN445" s="220"/>
      <c r="AO445" s="220"/>
      <c r="AP445" s="220"/>
      <c r="AQ445" s="220"/>
      <c r="AR445" s="220"/>
      <c r="AS445" s="220"/>
      <c r="AT445" s="220"/>
      <c r="AU445" s="220"/>
      <c r="AV445" s="220"/>
      <c r="AW445" s="220"/>
      <c r="AX445" s="220"/>
      <c r="AY445" s="220"/>
      <c r="AZ445" s="220"/>
      <c r="BA445" s="220"/>
      <c r="BB445" s="220"/>
      <c r="BC445" s="220"/>
      <c r="BD445" s="220"/>
      <c r="BE445" s="220"/>
      <c r="BF445" s="220"/>
      <c r="BG445" s="35"/>
      <c r="CF445" s="274" t="s">
        <v>235</v>
      </c>
      <c r="CG445" s="277" t="s">
        <v>235</v>
      </c>
      <c r="CH445" s="247" t="b">
        <f t="shared" si="41"/>
        <v>0</v>
      </c>
      <c r="CI445" s="30"/>
      <c r="CJ445" s="30"/>
      <c r="CK445" s="30"/>
      <c r="CP445" s="222" t="b">
        <f t="shared" si="42"/>
        <v>0</v>
      </c>
      <c r="CQ445" s="222" t="b">
        <f t="shared" si="43"/>
        <v>0</v>
      </c>
      <c r="CV445" s="222" t="b">
        <f>CV131</f>
        <v>0</v>
      </c>
      <c r="CY445" s="222" t="b">
        <f>CY134</f>
        <v>0</v>
      </c>
      <c r="DC445" s="37"/>
      <c r="DD445" s="223"/>
      <c r="DE445" s="223"/>
      <c r="DF445" s="223"/>
      <c r="DG445" s="223"/>
      <c r="DH445" s="223"/>
      <c r="DJ445" s="254"/>
      <c r="DS445" s="231"/>
    </row>
    <row r="446" spans="6:123">
      <c r="F446" s="220"/>
      <c r="G446" s="220"/>
      <c r="H446" s="220"/>
      <c r="I446" s="220"/>
      <c r="J446" s="220"/>
      <c r="K446" s="220"/>
      <c r="L446" s="220"/>
      <c r="M446" s="220"/>
      <c r="N446" s="220"/>
      <c r="O446" s="220"/>
      <c r="P446" s="220"/>
      <c r="Q446" s="220"/>
      <c r="R446" s="220"/>
      <c r="S446" s="220"/>
      <c r="T446" s="220"/>
      <c r="U446" s="220"/>
      <c r="V446" s="220"/>
      <c r="W446" s="220"/>
      <c r="X446" s="220"/>
      <c r="Y446" s="220"/>
      <c r="Z446" s="220"/>
      <c r="AA446" s="220"/>
      <c r="AB446" s="220"/>
      <c r="AC446" s="220"/>
      <c r="AD446" s="220"/>
      <c r="AE446" s="220"/>
      <c r="AF446" s="220"/>
      <c r="AG446" s="220"/>
      <c r="AH446" s="220"/>
      <c r="AI446" s="220"/>
      <c r="AJ446" s="220"/>
      <c r="AK446" s="220"/>
      <c r="AL446" s="220"/>
      <c r="AM446" s="220"/>
      <c r="AN446" s="220"/>
      <c r="AO446" s="220"/>
      <c r="AP446" s="220"/>
      <c r="AQ446" s="220"/>
      <c r="AR446" s="220"/>
      <c r="AS446" s="220"/>
      <c r="AT446" s="220"/>
      <c r="AU446" s="220"/>
      <c r="AV446" s="220"/>
      <c r="AW446" s="220"/>
      <c r="AX446" s="220"/>
      <c r="AY446" s="220"/>
      <c r="AZ446" s="220"/>
      <c r="BA446" s="220"/>
      <c r="BB446" s="220"/>
      <c r="BC446" s="220"/>
      <c r="BD446" s="220"/>
      <c r="BE446" s="220"/>
      <c r="BF446" s="220"/>
      <c r="BG446" s="35"/>
      <c r="CF446" s="274" t="s">
        <v>487</v>
      </c>
      <c r="CG446" s="277" t="s">
        <v>487</v>
      </c>
      <c r="CH446" s="247" t="b">
        <f t="shared" si="41"/>
        <v>0</v>
      </c>
      <c r="CI446" s="30"/>
      <c r="CJ446" s="30"/>
      <c r="CK446" s="30"/>
      <c r="CP446" s="222" t="b">
        <f t="shared" si="42"/>
        <v>0</v>
      </c>
      <c r="CQ446" s="222" t="b">
        <f t="shared" si="43"/>
        <v>0</v>
      </c>
      <c r="CZ446" s="222" t="b">
        <f>CZ135</f>
        <v>0</v>
      </c>
      <c r="DC446" s="37"/>
      <c r="DD446" s="223"/>
      <c r="DE446" s="223"/>
      <c r="DF446" s="223"/>
      <c r="DG446" s="223"/>
      <c r="DH446" s="223"/>
      <c r="DJ446" s="254"/>
      <c r="DS446" s="231"/>
    </row>
    <row r="447" spans="6:123">
      <c r="F447" s="220"/>
      <c r="G447" s="220"/>
      <c r="H447" s="220"/>
      <c r="I447" s="220"/>
      <c r="J447" s="220"/>
      <c r="K447" s="220"/>
      <c r="L447" s="220"/>
      <c r="M447" s="220"/>
      <c r="N447" s="220"/>
      <c r="O447" s="220"/>
      <c r="P447" s="220"/>
      <c r="Q447" s="220"/>
      <c r="R447" s="220"/>
      <c r="S447" s="220"/>
      <c r="T447" s="220"/>
      <c r="U447" s="220"/>
      <c r="V447" s="220"/>
      <c r="W447" s="220"/>
      <c r="X447" s="220"/>
      <c r="Y447" s="220"/>
      <c r="Z447" s="220"/>
      <c r="AA447" s="220"/>
      <c r="AB447" s="220"/>
      <c r="AC447" s="220"/>
      <c r="AD447" s="220"/>
      <c r="AE447" s="220"/>
      <c r="AF447" s="220"/>
      <c r="AG447" s="220"/>
      <c r="AH447" s="220"/>
      <c r="AI447" s="220"/>
      <c r="AJ447" s="220"/>
      <c r="AK447" s="220"/>
      <c r="AL447" s="220"/>
      <c r="AM447" s="220"/>
      <c r="AN447" s="220"/>
      <c r="AO447" s="220"/>
      <c r="AP447" s="220"/>
      <c r="AQ447" s="220"/>
      <c r="AR447" s="220"/>
      <c r="AS447" s="220"/>
      <c r="AT447" s="220"/>
      <c r="AU447" s="220"/>
      <c r="AV447" s="220"/>
      <c r="AW447" s="220"/>
      <c r="AX447" s="220"/>
      <c r="AY447" s="220"/>
      <c r="AZ447" s="220"/>
      <c r="BA447" s="220"/>
      <c r="BB447" s="220"/>
      <c r="BC447" s="220"/>
      <c r="BD447" s="220"/>
      <c r="BE447" s="220"/>
      <c r="BF447" s="220"/>
      <c r="BG447" s="35"/>
      <c r="CF447" s="274" t="s">
        <v>236</v>
      </c>
      <c r="CG447" s="277" t="s">
        <v>236</v>
      </c>
      <c r="CH447" s="247" t="b">
        <f t="shared" si="41"/>
        <v>0</v>
      </c>
      <c r="CI447" s="30"/>
      <c r="CJ447" s="30"/>
      <c r="CK447" s="30"/>
      <c r="CP447" s="222" t="b">
        <f t="shared" si="42"/>
        <v>0</v>
      </c>
      <c r="CQ447" s="222" t="b">
        <f t="shared" si="43"/>
        <v>0</v>
      </c>
      <c r="CY447" s="222" t="b">
        <f>CY134</f>
        <v>0</v>
      </c>
      <c r="DC447" s="37"/>
      <c r="DD447" s="223"/>
      <c r="DE447" s="223"/>
      <c r="DF447" s="223"/>
      <c r="DG447" s="223"/>
      <c r="DH447" s="223"/>
      <c r="DJ447" s="254"/>
      <c r="DS447" s="231"/>
    </row>
    <row r="448" spans="6:123">
      <c r="F448" s="220"/>
      <c r="G448" s="220"/>
      <c r="H448" s="220"/>
      <c r="I448" s="220"/>
      <c r="J448" s="220"/>
      <c r="K448" s="220"/>
      <c r="L448" s="220"/>
      <c r="M448" s="220"/>
      <c r="N448" s="220"/>
      <c r="O448" s="220"/>
      <c r="P448" s="220"/>
      <c r="Q448" s="220"/>
      <c r="R448" s="220"/>
      <c r="S448" s="220"/>
      <c r="T448" s="220"/>
      <c r="U448" s="220"/>
      <c r="V448" s="220"/>
      <c r="W448" s="220"/>
      <c r="X448" s="220"/>
      <c r="Y448" s="220"/>
      <c r="Z448" s="220"/>
      <c r="AA448" s="220"/>
      <c r="AB448" s="220"/>
      <c r="AC448" s="220"/>
      <c r="AD448" s="220"/>
      <c r="AE448" s="220"/>
      <c r="AF448" s="220"/>
      <c r="AG448" s="220"/>
      <c r="AH448" s="220"/>
      <c r="AI448" s="220"/>
      <c r="AJ448" s="220"/>
      <c r="AK448" s="220"/>
      <c r="AL448" s="220"/>
      <c r="AM448" s="220"/>
      <c r="AN448" s="220"/>
      <c r="AO448" s="220"/>
      <c r="AP448" s="220"/>
      <c r="AQ448" s="220"/>
      <c r="AR448" s="220"/>
      <c r="AS448" s="220"/>
      <c r="AT448" s="220"/>
      <c r="AU448" s="220"/>
      <c r="AV448" s="220"/>
      <c r="AW448" s="220"/>
      <c r="AX448" s="220"/>
      <c r="AY448" s="220"/>
      <c r="AZ448" s="220"/>
      <c r="BA448" s="220"/>
      <c r="BB448" s="220"/>
      <c r="BC448" s="220"/>
      <c r="BD448" s="220"/>
      <c r="BE448" s="220"/>
      <c r="BF448" s="220"/>
      <c r="BG448" s="35"/>
      <c r="CF448" s="274" t="s">
        <v>488</v>
      </c>
      <c r="CG448" s="277" t="s">
        <v>488</v>
      </c>
      <c r="CH448" s="247" t="b">
        <f t="shared" si="41"/>
        <v>0</v>
      </c>
      <c r="CI448" s="30"/>
      <c r="CJ448" s="30"/>
      <c r="CK448" s="30"/>
      <c r="CP448" s="222" t="b">
        <f t="shared" si="42"/>
        <v>0</v>
      </c>
      <c r="CQ448" s="222" t="b">
        <f t="shared" si="43"/>
        <v>0</v>
      </c>
      <c r="CZ448" s="222" t="b">
        <f>CZ135</f>
        <v>0</v>
      </c>
      <c r="DC448" s="37"/>
      <c r="DD448" s="223"/>
      <c r="DE448" s="223"/>
      <c r="DF448" s="223"/>
      <c r="DG448" s="223"/>
      <c r="DH448" s="223"/>
      <c r="DJ448" s="254"/>
      <c r="DS448" s="231"/>
    </row>
    <row r="449" spans="6:123">
      <c r="F449" s="220"/>
      <c r="G449" s="220"/>
      <c r="H449" s="220"/>
      <c r="I449" s="220"/>
      <c r="J449" s="220"/>
      <c r="K449" s="220"/>
      <c r="L449" s="220"/>
      <c r="M449" s="220"/>
      <c r="N449" s="220"/>
      <c r="O449" s="220"/>
      <c r="P449" s="220"/>
      <c r="Q449" s="220"/>
      <c r="R449" s="220"/>
      <c r="S449" s="220"/>
      <c r="T449" s="220"/>
      <c r="U449" s="220"/>
      <c r="V449" s="220"/>
      <c r="W449" s="220"/>
      <c r="X449" s="220"/>
      <c r="Y449" s="220"/>
      <c r="Z449" s="220"/>
      <c r="AA449" s="220"/>
      <c r="AB449" s="220"/>
      <c r="AC449" s="220"/>
      <c r="AD449" s="220"/>
      <c r="AE449" s="220"/>
      <c r="AF449" s="220"/>
      <c r="AG449" s="220"/>
      <c r="AH449" s="220"/>
      <c r="AI449" s="220"/>
      <c r="AJ449" s="220"/>
      <c r="AK449" s="220"/>
      <c r="AL449" s="220"/>
      <c r="AM449" s="220"/>
      <c r="AN449" s="220"/>
      <c r="AO449" s="220"/>
      <c r="AP449" s="220"/>
      <c r="AQ449" s="220"/>
      <c r="AR449" s="220"/>
      <c r="AS449" s="220"/>
      <c r="AT449" s="220"/>
      <c r="AU449" s="220"/>
      <c r="AV449" s="220"/>
      <c r="AW449" s="220"/>
      <c r="AX449" s="220"/>
      <c r="AY449" s="220"/>
      <c r="AZ449" s="220"/>
      <c r="BA449" s="220"/>
      <c r="BB449" s="220"/>
      <c r="BC449" s="220"/>
      <c r="BD449" s="220"/>
      <c r="BE449" s="220"/>
      <c r="BF449" s="220"/>
      <c r="BG449" s="35"/>
      <c r="CF449" s="274" t="s">
        <v>239</v>
      </c>
      <c r="CG449" s="277" t="s">
        <v>239</v>
      </c>
      <c r="CH449" s="247" t="b">
        <f t="shared" si="41"/>
        <v>0</v>
      </c>
      <c r="CI449" s="30"/>
      <c r="CJ449" s="30"/>
      <c r="CK449" s="30"/>
      <c r="CP449" s="222" t="b">
        <f t="shared" si="42"/>
        <v>0</v>
      </c>
      <c r="CQ449" s="222" t="b">
        <f t="shared" si="43"/>
        <v>0</v>
      </c>
      <c r="CY449" s="222" t="b">
        <f>CY134</f>
        <v>0</v>
      </c>
      <c r="DC449" s="37"/>
      <c r="DD449" s="223"/>
      <c r="DE449" s="223"/>
      <c r="DF449" s="223"/>
      <c r="DG449" s="223"/>
      <c r="DH449" s="223"/>
      <c r="DJ449" s="254"/>
      <c r="DS449" s="231"/>
    </row>
    <row r="450" spans="6:123">
      <c r="F450" s="220"/>
      <c r="G450" s="220"/>
      <c r="H450" s="220"/>
      <c r="I450" s="220"/>
      <c r="J450" s="220"/>
      <c r="K450" s="220"/>
      <c r="L450" s="220"/>
      <c r="M450" s="220"/>
      <c r="N450" s="220"/>
      <c r="O450" s="220"/>
      <c r="P450" s="220"/>
      <c r="Q450" s="220"/>
      <c r="R450" s="220"/>
      <c r="S450" s="220"/>
      <c r="T450" s="220"/>
      <c r="U450" s="220"/>
      <c r="V450" s="220"/>
      <c r="W450" s="220"/>
      <c r="X450" s="220"/>
      <c r="Y450" s="220"/>
      <c r="Z450" s="220"/>
      <c r="AA450" s="220"/>
      <c r="AB450" s="220"/>
      <c r="AC450" s="220"/>
      <c r="AD450" s="220"/>
      <c r="AE450" s="220"/>
      <c r="AF450" s="220"/>
      <c r="AG450" s="220"/>
      <c r="AH450" s="220"/>
      <c r="AI450" s="220"/>
      <c r="AJ450" s="220"/>
      <c r="AK450" s="220"/>
      <c r="AL450" s="220"/>
      <c r="AM450" s="220"/>
      <c r="AN450" s="220"/>
      <c r="AO450" s="220"/>
      <c r="AP450" s="220"/>
      <c r="AQ450" s="220"/>
      <c r="AR450" s="220"/>
      <c r="AS450" s="220"/>
      <c r="AT450" s="220"/>
      <c r="AU450" s="220"/>
      <c r="AV450" s="220"/>
      <c r="AW450" s="220"/>
      <c r="AX450" s="220"/>
      <c r="AY450" s="220"/>
      <c r="AZ450" s="220"/>
      <c r="BA450" s="220"/>
      <c r="BB450" s="220"/>
      <c r="BC450" s="220"/>
      <c r="BD450" s="220"/>
      <c r="BE450" s="220"/>
      <c r="BF450" s="220"/>
      <c r="BG450" s="35"/>
      <c r="CF450" s="274" t="s">
        <v>240</v>
      </c>
      <c r="CG450" s="277" t="s">
        <v>240</v>
      </c>
      <c r="CH450" s="247" t="b">
        <f t="shared" si="41"/>
        <v>0</v>
      </c>
      <c r="CI450" s="30"/>
      <c r="CJ450" s="30"/>
      <c r="CK450" s="30"/>
      <c r="CP450" s="222" t="b">
        <f t="shared" si="42"/>
        <v>0</v>
      </c>
      <c r="CQ450" s="222" t="b">
        <f t="shared" si="43"/>
        <v>0</v>
      </c>
      <c r="CY450" s="222" t="b">
        <f>CY134</f>
        <v>0</v>
      </c>
      <c r="DC450" s="37"/>
      <c r="DD450" s="223"/>
      <c r="DE450" s="223"/>
      <c r="DF450" s="223"/>
      <c r="DG450" s="223"/>
      <c r="DH450" s="223"/>
      <c r="DJ450" s="254"/>
      <c r="DS450" s="231"/>
    </row>
    <row r="451" spans="6:123">
      <c r="F451" s="220"/>
      <c r="G451" s="220"/>
      <c r="H451" s="220"/>
      <c r="I451" s="220"/>
      <c r="J451" s="220"/>
      <c r="K451" s="220"/>
      <c r="L451" s="220"/>
      <c r="M451" s="220"/>
      <c r="N451" s="220"/>
      <c r="O451" s="220"/>
      <c r="P451" s="220"/>
      <c r="Q451" s="220"/>
      <c r="R451" s="220"/>
      <c r="S451" s="220"/>
      <c r="T451" s="220"/>
      <c r="U451" s="220"/>
      <c r="V451" s="220"/>
      <c r="W451" s="220"/>
      <c r="X451" s="220"/>
      <c r="Y451" s="220"/>
      <c r="Z451" s="220"/>
      <c r="AA451" s="220"/>
      <c r="AB451" s="220"/>
      <c r="AC451" s="220"/>
      <c r="AD451" s="220"/>
      <c r="AE451" s="220"/>
      <c r="AF451" s="220"/>
      <c r="AG451" s="220"/>
      <c r="AH451" s="220"/>
      <c r="AI451" s="220"/>
      <c r="AJ451" s="220"/>
      <c r="AK451" s="220"/>
      <c r="AL451" s="220"/>
      <c r="AM451" s="220"/>
      <c r="AN451" s="220"/>
      <c r="AO451" s="220"/>
      <c r="AP451" s="220"/>
      <c r="AQ451" s="220"/>
      <c r="AR451" s="220"/>
      <c r="AS451" s="220"/>
      <c r="AT451" s="220"/>
      <c r="AU451" s="220"/>
      <c r="AV451" s="220"/>
      <c r="AW451" s="220"/>
      <c r="AX451" s="220"/>
      <c r="AY451" s="220"/>
      <c r="AZ451" s="220"/>
      <c r="BA451" s="220"/>
      <c r="BB451" s="220"/>
      <c r="BC451" s="220"/>
      <c r="BD451" s="220"/>
      <c r="BE451" s="220"/>
      <c r="BF451" s="220"/>
      <c r="BG451" s="35"/>
      <c r="CF451" s="274" t="s">
        <v>241</v>
      </c>
      <c r="CG451" s="277" t="s">
        <v>241</v>
      </c>
      <c r="CH451" s="247" t="b">
        <f t="shared" si="41"/>
        <v>0</v>
      </c>
      <c r="CI451" s="30"/>
      <c r="CJ451" s="30"/>
      <c r="CK451" s="30"/>
      <c r="CP451" s="222" t="b">
        <f t="shared" si="42"/>
        <v>0</v>
      </c>
      <c r="CQ451" s="222" t="b">
        <f t="shared" si="43"/>
        <v>0</v>
      </c>
      <c r="CY451" s="222" t="b">
        <f>CY134</f>
        <v>0</v>
      </c>
      <c r="DC451" s="37"/>
      <c r="DD451" s="223"/>
      <c r="DE451" s="223"/>
      <c r="DF451" s="223"/>
      <c r="DG451" s="223"/>
      <c r="DH451" s="223"/>
      <c r="DJ451" s="254"/>
      <c r="DS451" s="231"/>
    </row>
    <row r="452" spans="6:123">
      <c r="F452" s="220"/>
      <c r="G452" s="220"/>
      <c r="H452" s="220"/>
      <c r="I452" s="220"/>
      <c r="J452" s="220"/>
      <c r="K452" s="220"/>
      <c r="L452" s="220"/>
      <c r="M452" s="220"/>
      <c r="N452" s="220"/>
      <c r="O452" s="220"/>
      <c r="P452" s="220"/>
      <c r="Q452" s="220"/>
      <c r="R452" s="220"/>
      <c r="S452" s="220"/>
      <c r="T452" s="220"/>
      <c r="U452" s="220"/>
      <c r="V452" s="220"/>
      <c r="W452" s="220"/>
      <c r="X452" s="220"/>
      <c r="Y452" s="220"/>
      <c r="Z452" s="220"/>
      <c r="AA452" s="220"/>
      <c r="AB452" s="220"/>
      <c r="AC452" s="220"/>
      <c r="AD452" s="220"/>
      <c r="AE452" s="220"/>
      <c r="AF452" s="220"/>
      <c r="AG452" s="220"/>
      <c r="AH452" s="220"/>
      <c r="AI452" s="220"/>
      <c r="AJ452" s="220"/>
      <c r="AK452" s="220"/>
      <c r="AL452" s="220"/>
      <c r="AM452" s="220"/>
      <c r="AN452" s="220"/>
      <c r="AO452" s="220"/>
      <c r="AP452" s="220"/>
      <c r="AQ452" s="220"/>
      <c r="AR452" s="220"/>
      <c r="AS452" s="220"/>
      <c r="AT452" s="220"/>
      <c r="AU452" s="220"/>
      <c r="AV452" s="220"/>
      <c r="AW452" s="220"/>
      <c r="AX452" s="220"/>
      <c r="AY452" s="220"/>
      <c r="AZ452" s="220"/>
      <c r="BA452" s="220"/>
      <c r="BB452" s="220"/>
      <c r="BC452" s="220"/>
      <c r="BD452" s="220"/>
      <c r="BE452" s="220"/>
      <c r="BF452" s="220"/>
      <c r="BG452" s="35"/>
      <c r="CF452" s="274" t="s">
        <v>242</v>
      </c>
      <c r="CG452" s="277" t="s">
        <v>242</v>
      </c>
      <c r="CH452" s="247" t="b">
        <f t="shared" si="41"/>
        <v>0</v>
      </c>
      <c r="CI452" s="30"/>
      <c r="CJ452" s="30"/>
      <c r="CK452" s="30"/>
      <c r="CP452" s="222" t="b">
        <f t="shared" si="42"/>
        <v>0</v>
      </c>
      <c r="CQ452" s="222" t="b">
        <f t="shared" si="43"/>
        <v>0</v>
      </c>
      <c r="CY452" s="222" t="b">
        <f>CY134</f>
        <v>0</v>
      </c>
      <c r="DC452" s="37"/>
      <c r="DD452" s="223"/>
      <c r="DE452" s="223"/>
      <c r="DF452" s="223"/>
      <c r="DG452" s="223"/>
      <c r="DH452" s="223"/>
      <c r="DJ452" s="254"/>
      <c r="DS452" s="231"/>
    </row>
    <row r="453" spans="6:123">
      <c r="F453" s="220"/>
      <c r="G453" s="220"/>
      <c r="H453" s="220"/>
      <c r="I453" s="220"/>
      <c r="J453" s="220"/>
      <c r="K453" s="220"/>
      <c r="L453" s="220"/>
      <c r="M453" s="220"/>
      <c r="N453" s="220"/>
      <c r="O453" s="220"/>
      <c r="P453" s="220"/>
      <c r="Q453" s="220"/>
      <c r="R453" s="220"/>
      <c r="S453" s="220"/>
      <c r="T453" s="220"/>
      <c r="U453" s="220"/>
      <c r="V453" s="220"/>
      <c r="W453" s="220"/>
      <c r="X453" s="220"/>
      <c r="Y453" s="220"/>
      <c r="Z453" s="220"/>
      <c r="AA453" s="220"/>
      <c r="AB453" s="220"/>
      <c r="AC453" s="220"/>
      <c r="AD453" s="220"/>
      <c r="AE453" s="220"/>
      <c r="AF453" s="220"/>
      <c r="AG453" s="220"/>
      <c r="AH453" s="220"/>
      <c r="AI453" s="220"/>
      <c r="AJ453" s="220"/>
      <c r="AK453" s="220"/>
      <c r="AL453" s="220"/>
      <c r="AM453" s="220"/>
      <c r="AN453" s="220"/>
      <c r="AO453" s="220"/>
      <c r="AP453" s="220"/>
      <c r="AQ453" s="220"/>
      <c r="AR453" s="220"/>
      <c r="AS453" s="220"/>
      <c r="AT453" s="220"/>
      <c r="AU453" s="220"/>
      <c r="AV453" s="220"/>
      <c r="AW453" s="220"/>
      <c r="AX453" s="220"/>
      <c r="AY453" s="220"/>
      <c r="AZ453" s="220"/>
      <c r="BA453" s="220"/>
      <c r="BB453" s="220"/>
      <c r="BC453" s="220"/>
      <c r="BD453" s="220"/>
      <c r="BE453" s="220"/>
      <c r="BF453" s="220"/>
      <c r="BG453" s="35"/>
      <c r="CF453" s="274" t="s">
        <v>245</v>
      </c>
      <c r="CG453" s="277" t="s">
        <v>245</v>
      </c>
      <c r="CH453" s="247" t="b">
        <f t="shared" si="41"/>
        <v>0</v>
      </c>
      <c r="CI453" s="30"/>
      <c r="CJ453" s="30"/>
      <c r="CK453" s="30"/>
      <c r="CP453" s="222" t="b">
        <f t="shared" si="42"/>
        <v>0</v>
      </c>
      <c r="CQ453" s="222" t="b">
        <f t="shared" si="43"/>
        <v>0</v>
      </c>
      <c r="CT453" s="222" t="b">
        <f>CT129</f>
        <v>0</v>
      </c>
      <c r="CY453" s="222" t="b">
        <f>CY134</f>
        <v>0</v>
      </c>
      <c r="DC453" s="37"/>
      <c r="DD453" s="223"/>
      <c r="DE453" s="223"/>
      <c r="DF453" s="223"/>
      <c r="DG453" s="223"/>
      <c r="DH453" s="223"/>
      <c r="DJ453" s="254"/>
      <c r="DS453" s="231"/>
    </row>
    <row r="454" spans="6:123">
      <c r="F454" s="220"/>
      <c r="G454" s="220"/>
      <c r="H454" s="220"/>
      <c r="I454" s="220"/>
      <c r="J454" s="220"/>
      <c r="K454" s="220"/>
      <c r="L454" s="220"/>
      <c r="M454" s="220"/>
      <c r="N454" s="220"/>
      <c r="O454" s="220"/>
      <c r="P454" s="220"/>
      <c r="Q454" s="220"/>
      <c r="R454" s="220"/>
      <c r="S454" s="220"/>
      <c r="T454" s="220"/>
      <c r="U454" s="220"/>
      <c r="V454" s="220"/>
      <c r="W454" s="220"/>
      <c r="X454" s="220"/>
      <c r="Y454" s="220"/>
      <c r="Z454" s="220"/>
      <c r="AA454" s="220"/>
      <c r="AB454" s="220"/>
      <c r="AC454" s="220"/>
      <c r="AD454" s="220"/>
      <c r="AE454" s="220"/>
      <c r="AF454" s="220"/>
      <c r="AG454" s="220"/>
      <c r="AH454" s="220"/>
      <c r="AI454" s="220"/>
      <c r="AJ454" s="220"/>
      <c r="AK454" s="220"/>
      <c r="AL454" s="220"/>
      <c r="AM454" s="220"/>
      <c r="AN454" s="220"/>
      <c r="AO454" s="220"/>
      <c r="AP454" s="220"/>
      <c r="AQ454" s="220"/>
      <c r="AR454" s="220"/>
      <c r="AS454" s="220"/>
      <c r="AT454" s="220"/>
      <c r="AU454" s="220"/>
      <c r="AV454" s="220"/>
      <c r="AW454" s="220"/>
      <c r="AX454" s="220"/>
      <c r="AY454" s="220"/>
      <c r="AZ454" s="220"/>
      <c r="BA454" s="220"/>
      <c r="BB454" s="220"/>
      <c r="BC454" s="220"/>
      <c r="BD454" s="220"/>
      <c r="BE454" s="220"/>
      <c r="BF454" s="220"/>
      <c r="BG454" s="35"/>
      <c r="CF454" s="274" t="s">
        <v>489</v>
      </c>
      <c r="CG454" s="277" t="s">
        <v>489</v>
      </c>
      <c r="CH454" s="247" t="b">
        <f t="shared" si="41"/>
        <v>0</v>
      </c>
      <c r="CI454" s="30"/>
      <c r="CJ454" s="30"/>
      <c r="CK454" s="30"/>
      <c r="CP454" s="222" t="b">
        <f t="shared" si="42"/>
        <v>0</v>
      </c>
      <c r="CQ454" s="222" t="b">
        <f t="shared" si="43"/>
        <v>0</v>
      </c>
      <c r="CZ454" s="222" t="b">
        <f>CZ135</f>
        <v>0</v>
      </c>
      <c r="DC454" s="37"/>
      <c r="DD454" s="223"/>
      <c r="DE454" s="223"/>
      <c r="DF454" s="223"/>
      <c r="DG454" s="223"/>
      <c r="DH454" s="223"/>
      <c r="DJ454" s="254"/>
      <c r="DS454" s="231"/>
    </row>
    <row r="455" spans="6:123">
      <c r="F455" s="220"/>
      <c r="G455" s="220"/>
      <c r="H455" s="220"/>
      <c r="I455" s="220"/>
      <c r="J455" s="220"/>
      <c r="K455" s="220"/>
      <c r="L455" s="220"/>
      <c r="M455" s="220"/>
      <c r="N455" s="220"/>
      <c r="O455" s="220"/>
      <c r="P455" s="220"/>
      <c r="Q455" s="220"/>
      <c r="R455" s="220"/>
      <c r="S455" s="220"/>
      <c r="T455" s="220"/>
      <c r="U455" s="220"/>
      <c r="V455" s="220"/>
      <c r="W455" s="220"/>
      <c r="X455" s="220"/>
      <c r="Y455" s="220"/>
      <c r="Z455" s="220"/>
      <c r="AA455" s="220"/>
      <c r="AB455" s="220"/>
      <c r="AC455" s="220"/>
      <c r="AD455" s="220"/>
      <c r="AE455" s="220"/>
      <c r="AF455" s="220"/>
      <c r="AG455" s="220"/>
      <c r="AH455" s="220"/>
      <c r="AI455" s="220"/>
      <c r="AJ455" s="220"/>
      <c r="AK455" s="220"/>
      <c r="AL455" s="220"/>
      <c r="AM455" s="220"/>
      <c r="AN455" s="220"/>
      <c r="AO455" s="220"/>
      <c r="AP455" s="220"/>
      <c r="AQ455" s="220"/>
      <c r="AR455" s="220"/>
      <c r="AS455" s="220"/>
      <c r="AT455" s="220"/>
      <c r="AU455" s="220"/>
      <c r="AV455" s="220"/>
      <c r="AW455" s="220"/>
      <c r="AX455" s="220"/>
      <c r="AY455" s="220"/>
      <c r="AZ455" s="220"/>
      <c r="BA455" s="220"/>
      <c r="BB455" s="220"/>
      <c r="BC455" s="220"/>
      <c r="BD455" s="220"/>
      <c r="BE455" s="220"/>
      <c r="BF455" s="220"/>
      <c r="BG455" s="35"/>
      <c r="CF455" s="274" t="s">
        <v>246</v>
      </c>
      <c r="CG455" s="277" t="s">
        <v>246</v>
      </c>
      <c r="CH455" s="247" t="b">
        <f t="shared" si="41"/>
        <v>0</v>
      </c>
      <c r="CI455" s="30"/>
      <c r="CJ455" s="30"/>
      <c r="CK455" s="30"/>
      <c r="CP455" s="222" t="b">
        <f t="shared" si="42"/>
        <v>0</v>
      </c>
      <c r="CQ455" s="222" t="b">
        <f t="shared" si="43"/>
        <v>0</v>
      </c>
      <c r="CV455" s="222" t="b">
        <f>CV131</f>
        <v>0</v>
      </c>
      <c r="CY455" s="222" t="b">
        <f>CY134</f>
        <v>0</v>
      </c>
      <c r="DC455" s="37"/>
      <c r="DD455" s="223"/>
      <c r="DE455" s="223"/>
      <c r="DF455" s="223"/>
      <c r="DG455" s="223"/>
      <c r="DH455" s="223"/>
      <c r="DJ455" s="254"/>
      <c r="DS455" s="231"/>
    </row>
    <row r="456" spans="6:123">
      <c r="F456" s="220"/>
      <c r="G456" s="220"/>
      <c r="H456" s="220"/>
      <c r="I456" s="220"/>
      <c r="J456" s="220"/>
      <c r="K456" s="220"/>
      <c r="L456" s="220"/>
      <c r="M456" s="220"/>
      <c r="N456" s="220"/>
      <c r="O456" s="220"/>
      <c r="P456" s="220"/>
      <c r="Q456" s="220"/>
      <c r="R456" s="220"/>
      <c r="S456" s="220"/>
      <c r="T456" s="220"/>
      <c r="U456" s="220"/>
      <c r="V456" s="220"/>
      <c r="W456" s="220"/>
      <c r="X456" s="220"/>
      <c r="Y456" s="220"/>
      <c r="Z456" s="220"/>
      <c r="AA456" s="220"/>
      <c r="AB456" s="220"/>
      <c r="AC456" s="220"/>
      <c r="AD456" s="220"/>
      <c r="AE456" s="220"/>
      <c r="AF456" s="220"/>
      <c r="AG456" s="220"/>
      <c r="AH456" s="220"/>
      <c r="AI456" s="220"/>
      <c r="AJ456" s="220"/>
      <c r="AK456" s="220"/>
      <c r="AL456" s="220"/>
      <c r="AM456" s="220"/>
      <c r="AN456" s="220"/>
      <c r="AO456" s="220"/>
      <c r="AP456" s="220"/>
      <c r="AQ456" s="220"/>
      <c r="AR456" s="220"/>
      <c r="AS456" s="220"/>
      <c r="AT456" s="220"/>
      <c r="AU456" s="220"/>
      <c r="AV456" s="220"/>
      <c r="AW456" s="220"/>
      <c r="AX456" s="220"/>
      <c r="AY456" s="220"/>
      <c r="AZ456" s="220"/>
      <c r="BA456" s="220"/>
      <c r="BB456" s="220"/>
      <c r="BC456" s="220"/>
      <c r="BD456" s="220"/>
      <c r="BE456" s="220"/>
      <c r="BF456" s="220"/>
      <c r="BG456" s="35"/>
      <c r="CF456" s="274" t="s">
        <v>490</v>
      </c>
      <c r="CG456" s="277" t="s">
        <v>490</v>
      </c>
      <c r="CH456" s="247" t="b">
        <f t="shared" si="41"/>
        <v>0</v>
      </c>
      <c r="CI456" s="30"/>
      <c r="CJ456" s="30"/>
      <c r="CK456" s="30"/>
      <c r="CP456" s="222" t="b">
        <f t="shared" si="42"/>
        <v>0</v>
      </c>
      <c r="CQ456" s="222" t="b">
        <f t="shared" si="43"/>
        <v>0</v>
      </c>
      <c r="CZ456" s="222" t="b">
        <f>CZ135</f>
        <v>0</v>
      </c>
      <c r="DC456" s="37"/>
      <c r="DD456" s="223"/>
      <c r="DE456" s="223"/>
      <c r="DF456" s="223"/>
      <c r="DG456" s="223"/>
      <c r="DH456" s="223"/>
      <c r="DJ456" s="254"/>
      <c r="DS456" s="231"/>
    </row>
    <row r="457" spans="6:123">
      <c r="F457" s="220"/>
      <c r="G457" s="220"/>
      <c r="H457" s="220"/>
      <c r="I457" s="220"/>
      <c r="J457" s="220"/>
      <c r="K457" s="220"/>
      <c r="L457" s="220"/>
      <c r="M457" s="220"/>
      <c r="N457" s="220"/>
      <c r="O457" s="220"/>
      <c r="P457" s="220"/>
      <c r="Q457" s="220"/>
      <c r="R457" s="220"/>
      <c r="S457" s="220"/>
      <c r="T457" s="220"/>
      <c r="U457" s="220"/>
      <c r="V457" s="220"/>
      <c r="W457" s="220"/>
      <c r="X457" s="220"/>
      <c r="Y457" s="220"/>
      <c r="Z457" s="220"/>
      <c r="AA457" s="220"/>
      <c r="AB457" s="220"/>
      <c r="AC457" s="220"/>
      <c r="AD457" s="220"/>
      <c r="AE457" s="220"/>
      <c r="AF457" s="220"/>
      <c r="AG457" s="220"/>
      <c r="AH457" s="220"/>
      <c r="AI457" s="220"/>
      <c r="AJ457" s="220"/>
      <c r="AK457" s="220"/>
      <c r="AL457" s="220"/>
      <c r="AM457" s="220"/>
      <c r="AN457" s="220"/>
      <c r="AO457" s="220"/>
      <c r="AP457" s="220"/>
      <c r="AQ457" s="220"/>
      <c r="AR457" s="220"/>
      <c r="AS457" s="220"/>
      <c r="AT457" s="220"/>
      <c r="AU457" s="220"/>
      <c r="AV457" s="220"/>
      <c r="AW457" s="220"/>
      <c r="AX457" s="220"/>
      <c r="AY457" s="220"/>
      <c r="AZ457" s="220"/>
      <c r="BA457" s="220"/>
      <c r="BB457" s="220"/>
      <c r="BC457" s="220"/>
      <c r="BD457" s="220"/>
      <c r="BE457" s="220"/>
      <c r="BF457" s="220"/>
      <c r="BG457" s="35"/>
      <c r="CF457" s="274" t="s">
        <v>247</v>
      </c>
      <c r="CG457" s="277" t="s">
        <v>247</v>
      </c>
      <c r="CH457" s="247" t="b">
        <f t="shared" si="41"/>
        <v>0</v>
      </c>
      <c r="CI457" s="30"/>
      <c r="CJ457" s="30"/>
      <c r="CK457" s="30"/>
      <c r="CP457" s="222" t="b">
        <f t="shared" si="42"/>
        <v>0</v>
      </c>
      <c r="CQ457" s="222" t="b">
        <f t="shared" si="43"/>
        <v>0</v>
      </c>
      <c r="CV457" s="222" t="b">
        <f>CV131</f>
        <v>0</v>
      </c>
      <c r="CY457" s="222" t="b">
        <f>CY134</f>
        <v>0</v>
      </c>
      <c r="DC457" s="37"/>
      <c r="DD457" s="223"/>
      <c r="DE457" s="223"/>
      <c r="DF457" s="223"/>
      <c r="DG457" s="223"/>
      <c r="DH457" s="223"/>
      <c r="DJ457" s="254"/>
      <c r="DS457" s="231"/>
    </row>
    <row r="458" spans="6:123">
      <c r="F458" s="220"/>
      <c r="G458" s="220"/>
      <c r="H458" s="220"/>
      <c r="I458" s="220"/>
      <c r="J458" s="220"/>
      <c r="K458" s="220"/>
      <c r="L458" s="220"/>
      <c r="M458" s="220"/>
      <c r="N458" s="220"/>
      <c r="O458" s="220"/>
      <c r="P458" s="220"/>
      <c r="Q458" s="220"/>
      <c r="R458" s="220"/>
      <c r="S458" s="220"/>
      <c r="T458" s="220"/>
      <c r="U458" s="220"/>
      <c r="V458" s="220"/>
      <c r="W458" s="220"/>
      <c r="X458" s="220"/>
      <c r="Y458" s="220"/>
      <c r="Z458" s="220"/>
      <c r="AA458" s="220"/>
      <c r="AB458" s="220"/>
      <c r="AC458" s="220"/>
      <c r="AD458" s="220"/>
      <c r="AE458" s="220"/>
      <c r="AF458" s="220"/>
      <c r="AG458" s="220"/>
      <c r="AH458" s="220"/>
      <c r="AI458" s="220"/>
      <c r="AJ458" s="220"/>
      <c r="AK458" s="220"/>
      <c r="AL458" s="220"/>
      <c r="AM458" s="220"/>
      <c r="AN458" s="220"/>
      <c r="AO458" s="220"/>
      <c r="AP458" s="220"/>
      <c r="AQ458" s="220"/>
      <c r="AR458" s="220"/>
      <c r="AS458" s="220"/>
      <c r="AT458" s="220"/>
      <c r="AU458" s="220"/>
      <c r="AV458" s="220"/>
      <c r="AW458" s="220"/>
      <c r="AX458" s="220"/>
      <c r="AY458" s="220"/>
      <c r="AZ458" s="220"/>
      <c r="BA458" s="220"/>
      <c r="BB458" s="220"/>
      <c r="BC458" s="220"/>
      <c r="BD458" s="220"/>
      <c r="BE458" s="220"/>
      <c r="BF458" s="220"/>
      <c r="BG458" s="35"/>
      <c r="CF458" s="278" t="s">
        <v>248</v>
      </c>
      <c r="CG458" s="277" t="s">
        <v>248</v>
      </c>
      <c r="CH458" s="247" t="b">
        <f t="shared" si="41"/>
        <v>0</v>
      </c>
      <c r="CI458" s="30"/>
      <c r="CJ458" s="30"/>
      <c r="CK458" s="30"/>
      <c r="CP458" s="222" t="b">
        <f t="shared" si="42"/>
        <v>0</v>
      </c>
      <c r="CQ458" s="222" t="b">
        <f t="shared" si="43"/>
        <v>0</v>
      </c>
      <c r="CY458" s="222" t="b">
        <f>CY134</f>
        <v>0</v>
      </c>
      <c r="DC458" s="37"/>
      <c r="DD458" s="223"/>
      <c r="DE458" s="223"/>
      <c r="DF458" s="223"/>
      <c r="DG458" s="223"/>
      <c r="DH458" s="223"/>
      <c r="DJ458" s="254"/>
      <c r="DS458" s="231"/>
    </row>
    <row r="459" spans="6:123">
      <c r="F459" s="220"/>
      <c r="G459" s="220"/>
      <c r="H459" s="220"/>
      <c r="I459" s="220"/>
      <c r="J459" s="220"/>
      <c r="K459" s="220"/>
      <c r="L459" s="220"/>
      <c r="M459" s="220"/>
      <c r="N459" s="220"/>
      <c r="O459" s="220"/>
      <c r="P459" s="220"/>
      <c r="Q459" s="220"/>
      <c r="R459" s="220"/>
      <c r="S459" s="220"/>
      <c r="T459" s="220"/>
      <c r="U459" s="220"/>
      <c r="V459" s="220"/>
      <c r="W459" s="220"/>
      <c r="X459" s="220"/>
      <c r="Y459" s="220"/>
      <c r="Z459" s="220"/>
      <c r="AA459" s="220"/>
      <c r="AB459" s="220"/>
      <c r="AC459" s="220"/>
      <c r="AD459" s="220"/>
      <c r="AE459" s="220"/>
      <c r="AF459" s="220"/>
      <c r="AG459" s="220"/>
      <c r="AH459" s="220"/>
      <c r="AI459" s="220"/>
      <c r="AJ459" s="220"/>
      <c r="AK459" s="220"/>
      <c r="AL459" s="220"/>
      <c r="AM459" s="220"/>
      <c r="AN459" s="220"/>
      <c r="AO459" s="220"/>
      <c r="AP459" s="220"/>
      <c r="AQ459" s="220"/>
      <c r="AR459" s="220"/>
      <c r="AS459" s="220"/>
      <c r="AT459" s="220"/>
      <c r="AU459" s="220"/>
      <c r="AV459" s="220"/>
      <c r="AW459" s="220"/>
      <c r="AX459" s="220"/>
      <c r="AY459" s="220"/>
      <c r="AZ459" s="220"/>
      <c r="BA459" s="220"/>
      <c r="BB459" s="220"/>
      <c r="BC459" s="220"/>
      <c r="BD459" s="220"/>
      <c r="BE459" s="220"/>
      <c r="BF459" s="220"/>
      <c r="BG459" s="35"/>
      <c r="CF459" s="274" t="s">
        <v>570</v>
      </c>
      <c r="CG459" s="277" t="s">
        <v>570</v>
      </c>
      <c r="CH459" s="247" t="b">
        <f t="shared" si="41"/>
        <v>0</v>
      </c>
      <c r="CI459" s="30"/>
      <c r="CJ459" s="30"/>
      <c r="CK459" s="30"/>
      <c r="CP459" s="222" t="b">
        <f t="shared" si="42"/>
        <v>0</v>
      </c>
      <c r="CQ459" s="222" t="b">
        <f t="shared" si="43"/>
        <v>0</v>
      </c>
      <c r="CZ459" s="222" t="b">
        <f>CZ135</f>
        <v>0</v>
      </c>
      <c r="DC459" s="37"/>
      <c r="DD459" s="223"/>
      <c r="DE459" s="223"/>
      <c r="DF459" s="223"/>
      <c r="DG459" s="223"/>
      <c r="DH459" s="223"/>
      <c r="DJ459" s="254"/>
      <c r="DS459" s="231"/>
    </row>
    <row r="460" spans="6:123">
      <c r="F460" s="220"/>
      <c r="G460" s="220"/>
      <c r="H460" s="220"/>
      <c r="I460" s="220"/>
      <c r="J460" s="220"/>
      <c r="K460" s="220"/>
      <c r="L460" s="220"/>
      <c r="M460" s="220"/>
      <c r="N460" s="220"/>
      <c r="O460" s="220"/>
      <c r="P460" s="220"/>
      <c r="Q460" s="220"/>
      <c r="R460" s="220"/>
      <c r="S460" s="220"/>
      <c r="T460" s="220"/>
      <c r="U460" s="220"/>
      <c r="V460" s="220"/>
      <c r="W460" s="220"/>
      <c r="X460" s="220"/>
      <c r="Y460" s="220"/>
      <c r="Z460" s="220"/>
      <c r="AA460" s="220"/>
      <c r="AB460" s="220"/>
      <c r="AC460" s="220"/>
      <c r="AD460" s="220"/>
      <c r="AE460" s="220"/>
      <c r="AF460" s="220"/>
      <c r="AG460" s="220"/>
      <c r="AH460" s="220"/>
      <c r="AI460" s="220"/>
      <c r="AJ460" s="220"/>
      <c r="AK460" s="220"/>
      <c r="AL460" s="220"/>
      <c r="AM460" s="220"/>
      <c r="AN460" s="220"/>
      <c r="AO460" s="220"/>
      <c r="AP460" s="220"/>
      <c r="AQ460" s="220"/>
      <c r="AR460" s="220"/>
      <c r="AS460" s="220"/>
      <c r="AT460" s="220"/>
      <c r="AU460" s="220"/>
      <c r="AV460" s="220"/>
      <c r="AW460" s="220"/>
      <c r="AX460" s="220"/>
      <c r="AY460" s="220"/>
      <c r="AZ460" s="220"/>
      <c r="BA460" s="220"/>
      <c r="BB460" s="220"/>
      <c r="BC460" s="220"/>
      <c r="BD460" s="220"/>
      <c r="BE460" s="220"/>
      <c r="BF460" s="220"/>
      <c r="BG460" s="35"/>
      <c r="CF460" s="276" t="s">
        <v>250</v>
      </c>
      <c r="CG460" s="277" t="s">
        <v>250</v>
      </c>
      <c r="CH460" s="247" t="b">
        <f t="shared" si="41"/>
        <v>0</v>
      </c>
      <c r="CI460" s="30"/>
      <c r="CJ460" s="30"/>
      <c r="CK460" s="30"/>
      <c r="CP460" s="222" t="b">
        <f t="shared" si="42"/>
        <v>0</v>
      </c>
      <c r="CQ460" s="222" t="b">
        <f t="shared" si="43"/>
        <v>0</v>
      </c>
      <c r="CY460" s="222" t="b">
        <f>CY134</f>
        <v>0</v>
      </c>
      <c r="DC460" s="37"/>
      <c r="DD460" s="223"/>
      <c r="DE460" s="223"/>
      <c r="DF460" s="223"/>
      <c r="DG460" s="223"/>
      <c r="DH460" s="223"/>
      <c r="DJ460" s="254"/>
      <c r="DS460" s="231"/>
    </row>
    <row r="461" spans="6:123">
      <c r="F461" s="220"/>
      <c r="G461" s="220"/>
      <c r="H461" s="220"/>
      <c r="I461" s="220"/>
      <c r="J461" s="220"/>
      <c r="K461" s="220"/>
      <c r="L461" s="220"/>
      <c r="M461" s="220"/>
      <c r="N461" s="220"/>
      <c r="O461" s="220"/>
      <c r="P461" s="220"/>
      <c r="Q461" s="220"/>
      <c r="R461" s="220"/>
      <c r="S461" s="220"/>
      <c r="T461" s="220"/>
      <c r="U461" s="220"/>
      <c r="V461" s="220"/>
      <c r="W461" s="220"/>
      <c r="X461" s="220"/>
      <c r="Y461" s="220"/>
      <c r="Z461" s="220"/>
      <c r="AA461" s="220"/>
      <c r="AB461" s="220"/>
      <c r="AC461" s="220"/>
      <c r="AD461" s="220"/>
      <c r="AE461" s="220"/>
      <c r="AF461" s="220"/>
      <c r="AG461" s="220"/>
      <c r="AH461" s="220"/>
      <c r="AI461" s="220"/>
      <c r="AJ461" s="220"/>
      <c r="AK461" s="220"/>
      <c r="AL461" s="220"/>
      <c r="AM461" s="220"/>
      <c r="AN461" s="220"/>
      <c r="AO461" s="220"/>
      <c r="AP461" s="220"/>
      <c r="AQ461" s="220"/>
      <c r="AR461" s="220"/>
      <c r="AS461" s="220"/>
      <c r="AT461" s="220"/>
      <c r="AU461" s="220"/>
      <c r="AV461" s="220"/>
      <c r="AW461" s="220"/>
      <c r="AX461" s="220"/>
      <c r="AY461" s="220"/>
      <c r="AZ461" s="220"/>
      <c r="BA461" s="220"/>
      <c r="BB461" s="220"/>
      <c r="BC461" s="220"/>
      <c r="BD461" s="220"/>
      <c r="BE461" s="220"/>
      <c r="BF461" s="220"/>
      <c r="BG461" s="35"/>
      <c r="CF461" s="276" t="s">
        <v>571</v>
      </c>
      <c r="CG461" s="277" t="s">
        <v>571</v>
      </c>
      <c r="CH461" s="247" t="b">
        <f t="shared" ref="CH461:CH524" si="44">IF(COUNTIF(CP461:DC461,TRUE)=0,FALSE,TRUE)</f>
        <v>0</v>
      </c>
      <c r="CI461" s="30"/>
      <c r="CJ461" s="30"/>
      <c r="CK461" s="30"/>
      <c r="CP461" s="222" t="b">
        <f t="shared" ref="CP461:CP524" si="45">IF(COUNTIF(DJ:DJ,CF461)&gt;0,TRUE,FALSE)</f>
        <v>0</v>
      </c>
      <c r="CQ461" s="222" t="b">
        <f t="shared" ref="CQ461:CQ524" si="46">IF(COUNTIF($BO$142:$CB$317,CF461)&gt;0,TRUE,FALSE)</f>
        <v>0</v>
      </c>
      <c r="CZ461" s="222" t="b">
        <f>CZ135</f>
        <v>0</v>
      </c>
      <c r="DC461" s="37"/>
      <c r="DD461" s="223"/>
      <c r="DE461" s="223"/>
      <c r="DF461" s="223"/>
      <c r="DG461" s="223"/>
      <c r="DH461" s="223"/>
      <c r="DJ461" s="254"/>
      <c r="DS461" s="231"/>
    </row>
    <row r="462" spans="6:123">
      <c r="F462" s="220"/>
      <c r="G462" s="220"/>
      <c r="H462" s="220"/>
      <c r="I462" s="220"/>
      <c r="J462" s="220"/>
      <c r="K462" s="220"/>
      <c r="L462" s="220"/>
      <c r="M462" s="220"/>
      <c r="N462" s="220"/>
      <c r="O462" s="220"/>
      <c r="P462" s="220"/>
      <c r="Q462" s="220"/>
      <c r="R462" s="220"/>
      <c r="S462" s="220"/>
      <c r="T462" s="220"/>
      <c r="U462" s="220"/>
      <c r="V462" s="220"/>
      <c r="W462" s="220"/>
      <c r="X462" s="220"/>
      <c r="Y462" s="220"/>
      <c r="Z462" s="220"/>
      <c r="AA462" s="220"/>
      <c r="AB462" s="220"/>
      <c r="AC462" s="220"/>
      <c r="AD462" s="220"/>
      <c r="AE462" s="220"/>
      <c r="AF462" s="220"/>
      <c r="AG462" s="220"/>
      <c r="AH462" s="220"/>
      <c r="AI462" s="220"/>
      <c r="AJ462" s="220"/>
      <c r="AK462" s="220"/>
      <c r="AL462" s="220"/>
      <c r="AM462" s="220"/>
      <c r="AN462" s="220"/>
      <c r="AO462" s="220"/>
      <c r="AP462" s="220"/>
      <c r="AQ462" s="220"/>
      <c r="AR462" s="220"/>
      <c r="AS462" s="220"/>
      <c r="AT462" s="220"/>
      <c r="AU462" s="220"/>
      <c r="AV462" s="220"/>
      <c r="AW462" s="220"/>
      <c r="AX462" s="220"/>
      <c r="AY462" s="220"/>
      <c r="AZ462" s="220"/>
      <c r="BA462" s="220"/>
      <c r="BB462" s="220"/>
      <c r="BC462" s="220"/>
      <c r="BD462" s="220"/>
      <c r="BE462" s="220"/>
      <c r="BF462" s="220"/>
      <c r="BG462" s="35"/>
      <c r="CF462" s="274" t="s">
        <v>251</v>
      </c>
      <c r="CG462" s="277" t="s">
        <v>251</v>
      </c>
      <c r="CH462" s="247" t="b">
        <f t="shared" si="44"/>
        <v>0</v>
      </c>
      <c r="CI462" s="30"/>
      <c r="CJ462" s="30"/>
      <c r="CK462" s="30"/>
      <c r="CP462" s="222" t="b">
        <f t="shared" si="45"/>
        <v>0</v>
      </c>
      <c r="CQ462" s="222" t="b">
        <f t="shared" si="46"/>
        <v>0</v>
      </c>
      <c r="CY462" s="222" t="b">
        <f>CY134</f>
        <v>0</v>
      </c>
      <c r="DC462" s="37"/>
      <c r="DD462" s="223"/>
      <c r="DE462" s="223"/>
      <c r="DF462" s="223"/>
      <c r="DG462" s="223"/>
      <c r="DH462" s="223"/>
      <c r="DJ462" s="254"/>
      <c r="DS462" s="231"/>
    </row>
    <row r="463" spans="6:123">
      <c r="F463" s="220"/>
      <c r="G463" s="220"/>
      <c r="H463" s="220"/>
      <c r="I463" s="220"/>
      <c r="J463" s="220"/>
      <c r="K463" s="220"/>
      <c r="L463" s="220"/>
      <c r="M463" s="220"/>
      <c r="N463" s="220"/>
      <c r="O463" s="220"/>
      <c r="P463" s="220"/>
      <c r="Q463" s="220"/>
      <c r="R463" s="220"/>
      <c r="S463" s="220"/>
      <c r="T463" s="220"/>
      <c r="U463" s="220"/>
      <c r="V463" s="220"/>
      <c r="W463" s="220"/>
      <c r="X463" s="220"/>
      <c r="Y463" s="220"/>
      <c r="Z463" s="220"/>
      <c r="AA463" s="220"/>
      <c r="AB463" s="220"/>
      <c r="AC463" s="220"/>
      <c r="AD463" s="220"/>
      <c r="AE463" s="220"/>
      <c r="AF463" s="220"/>
      <c r="AG463" s="220"/>
      <c r="AH463" s="220"/>
      <c r="AI463" s="220"/>
      <c r="AJ463" s="220"/>
      <c r="AK463" s="220"/>
      <c r="AL463" s="220"/>
      <c r="AM463" s="220"/>
      <c r="AN463" s="220"/>
      <c r="AO463" s="220"/>
      <c r="AP463" s="220"/>
      <c r="AQ463" s="220"/>
      <c r="AR463" s="220"/>
      <c r="AS463" s="220"/>
      <c r="AT463" s="220"/>
      <c r="AU463" s="220"/>
      <c r="AV463" s="220"/>
      <c r="AW463" s="220"/>
      <c r="AX463" s="220"/>
      <c r="AY463" s="220"/>
      <c r="AZ463" s="220"/>
      <c r="BA463" s="220"/>
      <c r="BB463" s="220"/>
      <c r="BC463" s="220"/>
      <c r="BD463" s="220"/>
      <c r="BE463" s="220"/>
      <c r="BF463" s="220"/>
      <c r="BG463" s="35"/>
      <c r="CF463" s="274" t="s">
        <v>491</v>
      </c>
      <c r="CG463" s="277" t="s">
        <v>491</v>
      </c>
      <c r="CH463" s="247" t="b">
        <f t="shared" si="44"/>
        <v>0</v>
      </c>
      <c r="CI463" s="30"/>
      <c r="CJ463" s="30"/>
      <c r="CK463" s="30"/>
      <c r="CP463" s="222" t="b">
        <f t="shared" si="45"/>
        <v>0</v>
      </c>
      <c r="CQ463" s="222" t="b">
        <f t="shared" si="46"/>
        <v>0</v>
      </c>
      <c r="CX463" s="222" t="b">
        <f>CX133</f>
        <v>0</v>
      </c>
      <c r="DC463" s="37" t="b">
        <f>DC138</f>
        <v>0</v>
      </c>
      <c r="DD463" s="223"/>
      <c r="DE463" s="223"/>
      <c r="DF463" s="223"/>
      <c r="DG463" s="223"/>
      <c r="DH463" s="223"/>
      <c r="DJ463" s="254"/>
      <c r="DS463" s="231"/>
    </row>
    <row r="464" spans="6:123">
      <c r="F464" s="220"/>
      <c r="G464" s="220"/>
      <c r="H464" s="220"/>
      <c r="I464" s="220"/>
      <c r="J464" s="220"/>
      <c r="K464" s="220"/>
      <c r="L464" s="220"/>
      <c r="M464" s="220"/>
      <c r="N464" s="220"/>
      <c r="O464" s="220"/>
      <c r="P464" s="220"/>
      <c r="Q464" s="220"/>
      <c r="R464" s="220"/>
      <c r="S464" s="220"/>
      <c r="T464" s="220"/>
      <c r="U464" s="220"/>
      <c r="V464" s="220"/>
      <c r="W464" s="220"/>
      <c r="X464" s="220"/>
      <c r="Y464" s="220"/>
      <c r="Z464" s="220"/>
      <c r="AA464" s="220"/>
      <c r="AB464" s="220"/>
      <c r="AC464" s="220"/>
      <c r="AD464" s="220"/>
      <c r="AE464" s="220"/>
      <c r="AF464" s="220"/>
      <c r="AG464" s="220"/>
      <c r="AH464" s="220"/>
      <c r="AI464" s="220"/>
      <c r="AJ464" s="220"/>
      <c r="AK464" s="220"/>
      <c r="AL464" s="220"/>
      <c r="AM464" s="220"/>
      <c r="AN464" s="220"/>
      <c r="AO464" s="220"/>
      <c r="AP464" s="220"/>
      <c r="AQ464" s="220"/>
      <c r="AR464" s="220"/>
      <c r="AS464" s="220"/>
      <c r="AT464" s="220"/>
      <c r="AU464" s="220"/>
      <c r="AV464" s="220"/>
      <c r="AW464" s="220"/>
      <c r="AX464" s="220"/>
      <c r="AY464" s="220"/>
      <c r="AZ464" s="220"/>
      <c r="BA464" s="220"/>
      <c r="BB464" s="220"/>
      <c r="BC464" s="220"/>
      <c r="BD464" s="220"/>
      <c r="BE464" s="220"/>
      <c r="BF464" s="220"/>
      <c r="BG464" s="35"/>
      <c r="CF464" s="274" t="s">
        <v>252</v>
      </c>
      <c r="CG464" s="277" t="s">
        <v>252</v>
      </c>
      <c r="CH464" s="247" t="b">
        <f t="shared" si="44"/>
        <v>0</v>
      </c>
      <c r="CI464" s="30"/>
      <c r="CJ464" s="30"/>
      <c r="CK464" s="30"/>
      <c r="CP464" s="222" t="b">
        <f t="shared" si="45"/>
        <v>0</v>
      </c>
      <c r="CQ464" s="222" t="b">
        <f t="shared" si="46"/>
        <v>0</v>
      </c>
      <c r="CY464" s="222" t="b">
        <f>CY134</f>
        <v>0</v>
      </c>
      <c r="DC464" s="37"/>
      <c r="DD464" s="223"/>
      <c r="DE464" s="223"/>
      <c r="DF464" s="223"/>
      <c r="DG464" s="223"/>
      <c r="DH464" s="223"/>
      <c r="DJ464" s="254"/>
      <c r="DS464" s="231"/>
    </row>
    <row r="465" spans="6:123">
      <c r="F465" s="220"/>
      <c r="G465" s="220"/>
      <c r="H465" s="220"/>
      <c r="I465" s="220"/>
      <c r="J465" s="220"/>
      <c r="K465" s="220"/>
      <c r="L465" s="220"/>
      <c r="M465" s="220"/>
      <c r="N465" s="220"/>
      <c r="O465" s="220"/>
      <c r="P465" s="220"/>
      <c r="Q465" s="220"/>
      <c r="R465" s="220"/>
      <c r="S465" s="220"/>
      <c r="T465" s="220"/>
      <c r="U465" s="220"/>
      <c r="V465" s="220"/>
      <c r="W465" s="220"/>
      <c r="X465" s="220"/>
      <c r="Y465" s="220"/>
      <c r="Z465" s="220"/>
      <c r="AA465" s="220"/>
      <c r="AB465" s="220"/>
      <c r="AC465" s="220"/>
      <c r="AD465" s="220"/>
      <c r="AE465" s="220"/>
      <c r="AF465" s="220"/>
      <c r="AG465" s="220"/>
      <c r="AH465" s="220"/>
      <c r="AI465" s="220"/>
      <c r="AJ465" s="220"/>
      <c r="AK465" s="220"/>
      <c r="AL465" s="220"/>
      <c r="AM465" s="220"/>
      <c r="AN465" s="220"/>
      <c r="AO465" s="220"/>
      <c r="AP465" s="220"/>
      <c r="AQ465" s="220"/>
      <c r="AR465" s="220"/>
      <c r="AS465" s="220"/>
      <c r="AT465" s="220"/>
      <c r="AU465" s="220"/>
      <c r="AV465" s="220"/>
      <c r="AW465" s="220"/>
      <c r="AX465" s="220"/>
      <c r="AY465" s="220"/>
      <c r="AZ465" s="220"/>
      <c r="BA465" s="220"/>
      <c r="BB465" s="220"/>
      <c r="BC465" s="220"/>
      <c r="BD465" s="220"/>
      <c r="BE465" s="220"/>
      <c r="BF465" s="220"/>
      <c r="BG465" s="35"/>
      <c r="CF465" s="274" t="s">
        <v>253</v>
      </c>
      <c r="CG465" s="277" t="s">
        <v>253</v>
      </c>
      <c r="CH465" s="247" t="b">
        <f t="shared" si="44"/>
        <v>0</v>
      </c>
      <c r="CI465" s="30"/>
      <c r="CJ465" s="30"/>
      <c r="CK465" s="30"/>
      <c r="CP465" s="222" t="b">
        <f t="shared" si="45"/>
        <v>0</v>
      </c>
      <c r="CQ465" s="222" t="b">
        <f t="shared" si="46"/>
        <v>0</v>
      </c>
      <c r="CT465" s="222" t="b">
        <f>CT129</f>
        <v>0</v>
      </c>
      <c r="CY465" s="222" t="b">
        <f>CY134</f>
        <v>0</v>
      </c>
      <c r="DC465" s="37"/>
      <c r="DD465" s="223"/>
      <c r="DE465" s="223"/>
      <c r="DF465" s="223"/>
      <c r="DG465" s="223"/>
      <c r="DH465" s="223"/>
      <c r="DJ465" s="254"/>
      <c r="DS465" s="231"/>
    </row>
    <row r="466" spans="6:123">
      <c r="F466" s="220"/>
      <c r="G466" s="220"/>
      <c r="H466" s="220"/>
      <c r="I466" s="220"/>
      <c r="J466" s="220"/>
      <c r="K466" s="220"/>
      <c r="L466" s="220"/>
      <c r="M466" s="220"/>
      <c r="N466" s="220"/>
      <c r="O466" s="220"/>
      <c r="P466" s="220"/>
      <c r="Q466" s="220"/>
      <c r="R466" s="220"/>
      <c r="S466" s="220"/>
      <c r="T466" s="220"/>
      <c r="U466" s="220"/>
      <c r="V466" s="220"/>
      <c r="W466" s="220"/>
      <c r="X466" s="220"/>
      <c r="Y466" s="220"/>
      <c r="Z466" s="220"/>
      <c r="AA466" s="220"/>
      <c r="AB466" s="220"/>
      <c r="AC466" s="220"/>
      <c r="AD466" s="220"/>
      <c r="AE466" s="220"/>
      <c r="AF466" s="220"/>
      <c r="AG466" s="220"/>
      <c r="AH466" s="220"/>
      <c r="AI466" s="220"/>
      <c r="AJ466" s="220"/>
      <c r="AK466" s="220"/>
      <c r="AL466" s="220"/>
      <c r="AM466" s="220"/>
      <c r="AN466" s="220"/>
      <c r="AO466" s="220"/>
      <c r="AP466" s="220"/>
      <c r="AQ466" s="220"/>
      <c r="AR466" s="220"/>
      <c r="AS466" s="220"/>
      <c r="AT466" s="220"/>
      <c r="AU466" s="220"/>
      <c r="AV466" s="220"/>
      <c r="AW466" s="220"/>
      <c r="AX466" s="220"/>
      <c r="AY466" s="220"/>
      <c r="AZ466" s="220"/>
      <c r="BA466" s="220"/>
      <c r="BB466" s="220"/>
      <c r="BC466" s="220"/>
      <c r="BD466" s="220"/>
      <c r="BE466" s="220"/>
      <c r="BF466" s="220"/>
      <c r="BG466" s="35"/>
      <c r="CF466" s="274" t="s">
        <v>492</v>
      </c>
      <c r="CG466" s="277" t="s">
        <v>492</v>
      </c>
      <c r="CH466" s="247" t="b">
        <f t="shared" si="44"/>
        <v>0</v>
      </c>
      <c r="CI466" s="30"/>
      <c r="CJ466" s="30"/>
      <c r="CK466" s="30"/>
      <c r="CP466" s="222" t="b">
        <f t="shared" si="45"/>
        <v>0</v>
      </c>
      <c r="CQ466" s="222" t="b">
        <f t="shared" si="46"/>
        <v>0</v>
      </c>
      <c r="CZ466" s="222" t="b">
        <f>CZ135</f>
        <v>0</v>
      </c>
      <c r="DC466" s="37"/>
      <c r="DD466" s="223"/>
      <c r="DE466" s="223"/>
      <c r="DF466" s="223"/>
      <c r="DG466" s="223"/>
      <c r="DH466" s="223"/>
      <c r="DJ466" s="254"/>
      <c r="DS466" s="231"/>
    </row>
    <row r="467" spans="6:123">
      <c r="F467" s="220"/>
      <c r="G467" s="220"/>
      <c r="H467" s="220"/>
      <c r="I467" s="220"/>
      <c r="J467" s="220"/>
      <c r="K467" s="220"/>
      <c r="L467" s="220"/>
      <c r="M467" s="220"/>
      <c r="N467" s="220"/>
      <c r="O467" s="220"/>
      <c r="P467" s="220"/>
      <c r="Q467" s="220"/>
      <c r="R467" s="220"/>
      <c r="S467" s="220"/>
      <c r="T467" s="220"/>
      <c r="U467" s="220"/>
      <c r="V467" s="220"/>
      <c r="W467" s="220"/>
      <c r="X467" s="220"/>
      <c r="Y467" s="220"/>
      <c r="Z467" s="220"/>
      <c r="AA467" s="220"/>
      <c r="AB467" s="220"/>
      <c r="AC467" s="220"/>
      <c r="AD467" s="220"/>
      <c r="AE467" s="220"/>
      <c r="AF467" s="220"/>
      <c r="AG467" s="220"/>
      <c r="AH467" s="220"/>
      <c r="AI467" s="220"/>
      <c r="AJ467" s="220"/>
      <c r="AK467" s="220"/>
      <c r="AL467" s="220"/>
      <c r="AM467" s="220"/>
      <c r="AN467" s="220"/>
      <c r="AO467" s="220"/>
      <c r="AP467" s="220"/>
      <c r="AQ467" s="220"/>
      <c r="AR467" s="220"/>
      <c r="AS467" s="220"/>
      <c r="AT467" s="220"/>
      <c r="AU467" s="220"/>
      <c r="AV467" s="220"/>
      <c r="AW467" s="220"/>
      <c r="AX467" s="220"/>
      <c r="AY467" s="220"/>
      <c r="AZ467" s="220"/>
      <c r="BA467" s="220"/>
      <c r="BB467" s="220"/>
      <c r="BC467" s="220"/>
      <c r="BD467" s="220"/>
      <c r="BE467" s="220"/>
      <c r="BF467" s="220"/>
      <c r="BG467" s="35"/>
      <c r="CF467" s="274" t="s">
        <v>255</v>
      </c>
      <c r="CG467" s="277" t="s">
        <v>255</v>
      </c>
      <c r="CH467" s="247" t="b">
        <f t="shared" si="44"/>
        <v>0</v>
      </c>
      <c r="CI467" s="30"/>
      <c r="CJ467" s="30"/>
      <c r="CK467" s="30"/>
      <c r="CP467" s="222" t="b">
        <f t="shared" si="45"/>
        <v>0</v>
      </c>
      <c r="CQ467" s="222" t="b">
        <f t="shared" si="46"/>
        <v>0</v>
      </c>
      <c r="CY467" s="222" t="b">
        <f>CY134</f>
        <v>0</v>
      </c>
      <c r="DC467" s="37"/>
      <c r="DD467" s="223"/>
      <c r="DE467" s="223"/>
      <c r="DF467" s="223"/>
      <c r="DG467" s="223"/>
      <c r="DH467" s="223"/>
      <c r="DJ467" s="254"/>
      <c r="DS467" s="231"/>
    </row>
    <row r="468" spans="6:123">
      <c r="F468" s="220"/>
      <c r="G468" s="220"/>
      <c r="H468" s="220"/>
      <c r="I468" s="220"/>
      <c r="J468" s="220"/>
      <c r="K468" s="220"/>
      <c r="L468" s="220"/>
      <c r="M468" s="220"/>
      <c r="N468" s="220"/>
      <c r="O468" s="220"/>
      <c r="P468" s="220"/>
      <c r="Q468" s="220"/>
      <c r="R468" s="220"/>
      <c r="S468" s="220"/>
      <c r="T468" s="220"/>
      <c r="U468" s="220"/>
      <c r="V468" s="220"/>
      <c r="W468" s="220"/>
      <c r="X468" s="220"/>
      <c r="Y468" s="220"/>
      <c r="Z468" s="220"/>
      <c r="AA468" s="220"/>
      <c r="AB468" s="220"/>
      <c r="AC468" s="220"/>
      <c r="AD468" s="220"/>
      <c r="AE468" s="220"/>
      <c r="AF468" s="220"/>
      <c r="AG468" s="220"/>
      <c r="AH468" s="220"/>
      <c r="AI468" s="220"/>
      <c r="AJ468" s="220"/>
      <c r="AK468" s="220"/>
      <c r="AL468" s="220"/>
      <c r="AM468" s="220"/>
      <c r="AN468" s="220"/>
      <c r="AO468" s="220"/>
      <c r="AP468" s="220"/>
      <c r="AQ468" s="220"/>
      <c r="AR468" s="220"/>
      <c r="AS468" s="220"/>
      <c r="AT468" s="220"/>
      <c r="AU468" s="220"/>
      <c r="AV468" s="220"/>
      <c r="AW468" s="220"/>
      <c r="AX468" s="220"/>
      <c r="AY468" s="220"/>
      <c r="AZ468" s="220"/>
      <c r="BA468" s="220"/>
      <c r="BB468" s="220"/>
      <c r="BC468" s="220"/>
      <c r="BD468" s="220"/>
      <c r="BE468" s="220"/>
      <c r="BF468" s="220"/>
      <c r="BG468" s="35"/>
      <c r="CF468" s="274" t="s">
        <v>493</v>
      </c>
      <c r="CG468" s="277" t="s">
        <v>493</v>
      </c>
      <c r="CH468" s="247" t="b">
        <f t="shared" si="44"/>
        <v>0</v>
      </c>
      <c r="CI468" s="30"/>
      <c r="CJ468" s="30"/>
      <c r="CK468" s="30"/>
      <c r="CP468" s="222" t="b">
        <f t="shared" si="45"/>
        <v>0</v>
      </c>
      <c r="CQ468" s="222" t="b">
        <f t="shared" si="46"/>
        <v>0</v>
      </c>
      <c r="CX468" s="222" t="b">
        <f>CX133</f>
        <v>0</v>
      </c>
      <c r="DC468" s="37" t="b">
        <f>DC138</f>
        <v>0</v>
      </c>
      <c r="DD468" s="223"/>
      <c r="DE468" s="223"/>
      <c r="DF468" s="223"/>
      <c r="DG468" s="223"/>
      <c r="DH468" s="223"/>
      <c r="DJ468" s="254"/>
      <c r="DS468" s="231"/>
    </row>
    <row r="469" spans="6:123">
      <c r="F469" s="220"/>
      <c r="G469" s="220"/>
      <c r="H469" s="220"/>
      <c r="I469" s="220"/>
      <c r="J469" s="220"/>
      <c r="K469" s="220"/>
      <c r="L469" s="220"/>
      <c r="M469" s="220"/>
      <c r="N469" s="220"/>
      <c r="O469" s="220"/>
      <c r="P469" s="220"/>
      <c r="Q469" s="220"/>
      <c r="R469" s="220"/>
      <c r="S469" s="220"/>
      <c r="T469" s="220"/>
      <c r="U469" s="220"/>
      <c r="V469" s="220"/>
      <c r="W469" s="220"/>
      <c r="X469" s="220"/>
      <c r="Y469" s="220"/>
      <c r="Z469" s="220"/>
      <c r="AA469" s="220"/>
      <c r="AB469" s="220"/>
      <c r="AC469" s="220"/>
      <c r="AD469" s="220"/>
      <c r="AE469" s="220"/>
      <c r="AF469" s="220"/>
      <c r="AG469" s="220"/>
      <c r="AH469" s="220"/>
      <c r="AI469" s="220"/>
      <c r="AJ469" s="220"/>
      <c r="AK469" s="220"/>
      <c r="AL469" s="220"/>
      <c r="AM469" s="220"/>
      <c r="AN469" s="220"/>
      <c r="AO469" s="220"/>
      <c r="AP469" s="220"/>
      <c r="AQ469" s="220"/>
      <c r="AR469" s="220"/>
      <c r="AS469" s="220"/>
      <c r="AT469" s="220"/>
      <c r="AU469" s="220"/>
      <c r="AV469" s="220"/>
      <c r="AW469" s="220"/>
      <c r="AX469" s="220"/>
      <c r="AY469" s="220"/>
      <c r="AZ469" s="220"/>
      <c r="BA469" s="220"/>
      <c r="BB469" s="220"/>
      <c r="BC469" s="220"/>
      <c r="BD469" s="220"/>
      <c r="BE469" s="220"/>
      <c r="BF469" s="220"/>
      <c r="BG469" s="35"/>
      <c r="CF469" s="274" t="s">
        <v>256</v>
      </c>
      <c r="CG469" s="277" t="s">
        <v>256</v>
      </c>
      <c r="CH469" s="247" t="b">
        <f t="shared" si="44"/>
        <v>0</v>
      </c>
      <c r="CI469" s="30"/>
      <c r="CJ469" s="30"/>
      <c r="CK469" s="30"/>
      <c r="CP469" s="222" t="b">
        <f t="shared" si="45"/>
        <v>0</v>
      </c>
      <c r="CQ469" s="222" t="b">
        <f t="shared" si="46"/>
        <v>0</v>
      </c>
      <c r="CY469" s="222" t="b">
        <f>CY134</f>
        <v>0</v>
      </c>
      <c r="DC469" s="37"/>
      <c r="DD469" s="223"/>
      <c r="DE469" s="223"/>
      <c r="DF469" s="223"/>
      <c r="DG469" s="223"/>
      <c r="DH469" s="223"/>
      <c r="DJ469" s="254"/>
      <c r="DS469" s="231"/>
    </row>
    <row r="470" spans="6:123">
      <c r="F470" s="220"/>
      <c r="G470" s="220"/>
      <c r="H470" s="220"/>
      <c r="I470" s="220"/>
      <c r="J470" s="220"/>
      <c r="K470" s="220"/>
      <c r="L470" s="220"/>
      <c r="M470" s="220"/>
      <c r="N470" s="220"/>
      <c r="O470" s="220"/>
      <c r="P470" s="220"/>
      <c r="Q470" s="220"/>
      <c r="R470" s="220"/>
      <c r="S470" s="220"/>
      <c r="T470" s="220"/>
      <c r="U470" s="220"/>
      <c r="V470" s="220"/>
      <c r="W470" s="220"/>
      <c r="X470" s="220"/>
      <c r="Y470" s="220"/>
      <c r="Z470" s="220"/>
      <c r="AA470" s="220"/>
      <c r="AB470" s="220"/>
      <c r="AC470" s="220"/>
      <c r="AD470" s="220"/>
      <c r="AE470" s="220"/>
      <c r="AF470" s="220"/>
      <c r="AG470" s="220"/>
      <c r="AH470" s="220"/>
      <c r="AI470" s="220"/>
      <c r="AJ470" s="220"/>
      <c r="AK470" s="220"/>
      <c r="AL470" s="220"/>
      <c r="AM470" s="220"/>
      <c r="AN470" s="220"/>
      <c r="AO470" s="220"/>
      <c r="AP470" s="220"/>
      <c r="AQ470" s="220"/>
      <c r="AR470" s="220"/>
      <c r="AS470" s="220"/>
      <c r="AT470" s="220"/>
      <c r="AU470" s="220"/>
      <c r="AV470" s="220"/>
      <c r="AW470" s="220"/>
      <c r="AX470" s="220"/>
      <c r="AY470" s="220"/>
      <c r="AZ470" s="220"/>
      <c r="BA470" s="220"/>
      <c r="BB470" s="220"/>
      <c r="BC470" s="220"/>
      <c r="BD470" s="220"/>
      <c r="BE470" s="220"/>
      <c r="BF470" s="220"/>
      <c r="BG470" s="35"/>
      <c r="CF470" s="274" t="s">
        <v>572</v>
      </c>
      <c r="CG470" s="277" t="s">
        <v>572</v>
      </c>
      <c r="CH470" s="247" t="b">
        <f t="shared" si="44"/>
        <v>0</v>
      </c>
      <c r="CI470" s="30"/>
      <c r="CJ470" s="30"/>
      <c r="CK470" s="30"/>
      <c r="CP470" s="222" t="b">
        <f t="shared" si="45"/>
        <v>0</v>
      </c>
      <c r="CQ470" s="222" t="b">
        <f t="shared" si="46"/>
        <v>0</v>
      </c>
      <c r="CZ470" s="222" t="b">
        <f>CZ135</f>
        <v>0</v>
      </c>
      <c r="DC470" s="37"/>
      <c r="DD470" s="223"/>
      <c r="DE470" s="223"/>
      <c r="DF470" s="223"/>
      <c r="DG470" s="223"/>
      <c r="DH470" s="223"/>
      <c r="DJ470" s="254"/>
      <c r="DS470" s="231"/>
    </row>
    <row r="471" spans="6:123">
      <c r="F471" s="220"/>
      <c r="G471" s="220"/>
      <c r="H471" s="220"/>
      <c r="I471" s="220"/>
      <c r="J471" s="220"/>
      <c r="K471" s="220"/>
      <c r="L471" s="220"/>
      <c r="M471" s="220"/>
      <c r="N471" s="220"/>
      <c r="O471" s="220"/>
      <c r="P471" s="220"/>
      <c r="Q471" s="220"/>
      <c r="R471" s="220"/>
      <c r="S471" s="220"/>
      <c r="T471" s="220"/>
      <c r="U471" s="220"/>
      <c r="V471" s="220"/>
      <c r="W471" s="220"/>
      <c r="X471" s="220"/>
      <c r="Y471" s="220"/>
      <c r="Z471" s="220"/>
      <c r="AA471" s="220"/>
      <c r="AB471" s="220"/>
      <c r="AC471" s="220"/>
      <c r="AD471" s="220"/>
      <c r="AE471" s="220"/>
      <c r="AF471" s="220"/>
      <c r="AG471" s="220"/>
      <c r="AH471" s="220"/>
      <c r="AI471" s="220"/>
      <c r="AJ471" s="220"/>
      <c r="AK471" s="220"/>
      <c r="AL471" s="220"/>
      <c r="AM471" s="220"/>
      <c r="AN471" s="220"/>
      <c r="AO471" s="220"/>
      <c r="AP471" s="220"/>
      <c r="AQ471" s="220"/>
      <c r="AR471" s="220"/>
      <c r="AS471" s="220"/>
      <c r="AT471" s="220"/>
      <c r="AU471" s="220"/>
      <c r="AV471" s="220"/>
      <c r="AW471" s="220"/>
      <c r="AX471" s="220"/>
      <c r="AY471" s="220"/>
      <c r="AZ471" s="220"/>
      <c r="BA471" s="220"/>
      <c r="BB471" s="220"/>
      <c r="BC471" s="220"/>
      <c r="BD471" s="220"/>
      <c r="BE471" s="220"/>
      <c r="BF471" s="220"/>
      <c r="BG471" s="35"/>
      <c r="CF471" s="274" t="s">
        <v>257</v>
      </c>
      <c r="CG471" s="277" t="s">
        <v>257</v>
      </c>
      <c r="CH471" s="247" t="b">
        <f t="shared" si="44"/>
        <v>0</v>
      </c>
      <c r="CI471" s="30"/>
      <c r="CJ471" s="30"/>
      <c r="CK471" s="30"/>
      <c r="CP471" s="222" t="b">
        <f t="shared" si="45"/>
        <v>0</v>
      </c>
      <c r="CQ471" s="222" t="b">
        <f t="shared" si="46"/>
        <v>0</v>
      </c>
      <c r="CT471" s="222" t="b">
        <f>CT129</f>
        <v>0</v>
      </c>
      <c r="CY471" s="222" t="b">
        <f>CY134</f>
        <v>0</v>
      </c>
      <c r="DC471" s="37"/>
      <c r="DD471" s="223"/>
      <c r="DE471" s="223"/>
      <c r="DF471" s="223"/>
      <c r="DG471" s="223"/>
      <c r="DH471" s="223"/>
      <c r="DJ471" s="254"/>
      <c r="DS471" s="231"/>
    </row>
    <row r="472" spans="6:123">
      <c r="F472" s="220"/>
      <c r="G472" s="220"/>
      <c r="H472" s="220"/>
      <c r="I472" s="220"/>
      <c r="J472" s="220"/>
      <c r="K472" s="220"/>
      <c r="L472" s="220"/>
      <c r="M472" s="220"/>
      <c r="N472" s="220"/>
      <c r="O472" s="220"/>
      <c r="P472" s="220"/>
      <c r="Q472" s="220"/>
      <c r="R472" s="220"/>
      <c r="S472" s="220"/>
      <c r="T472" s="220"/>
      <c r="U472" s="220"/>
      <c r="V472" s="220"/>
      <c r="W472" s="220"/>
      <c r="X472" s="220"/>
      <c r="Y472" s="220"/>
      <c r="Z472" s="220"/>
      <c r="AA472" s="220"/>
      <c r="AB472" s="220"/>
      <c r="AC472" s="220"/>
      <c r="AD472" s="220"/>
      <c r="AE472" s="220"/>
      <c r="AF472" s="220"/>
      <c r="AG472" s="220"/>
      <c r="AH472" s="220"/>
      <c r="AI472" s="220"/>
      <c r="AJ472" s="220"/>
      <c r="AK472" s="220"/>
      <c r="AL472" s="220"/>
      <c r="AM472" s="220"/>
      <c r="AN472" s="220"/>
      <c r="AO472" s="220"/>
      <c r="AP472" s="220"/>
      <c r="AQ472" s="220"/>
      <c r="AR472" s="220"/>
      <c r="AS472" s="220"/>
      <c r="AT472" s="220"/>
      <c r="AU472" s="220"/>
      <c r="AV472" s="220"/>
      <c r="AW472" s="220"/>
      <c r="AX472" s="220"/>
      <c r="AY472" s="220"/>
      <c r="AZ472" s="220"/>
      <c r="BA472" s="220"/>
      <c r="BB472" s="220"/>
      <c r="BC472" s="220"/>
      <c r="BD472" s="220"/>
      <c r="BE472" s="220"/>
      <c r="BF472" s="220"/>
      <c r="BG472" s="35"/>
      <c r="CF472" s="274" t="s">
        <v>494</v>
      </c>
      <c r="CG472" s="277" t="s">
        <v>494</v>
      </c>
      <c r="CH472" s="247" t="b">
        <f t="shared" si="44"/>
        <v>0</v>
      </c>
      <c r="CI472" s="30"/>
      <c r="CJ472" s="30"/>
      <c r="CK472" s="30"/>
      <c r="CP472" s="222" t="b">
        <f t="shared" si="45"/>
        <v>0</v>
      </c>
      <c r="CQ472" s="222" t="b">
        <f t="shared" si="46"/>
        <v>0</v>
      </c>
      <c r="CZ472" s="222" t="b">
        <f>CZ135</f>
        <v>0</v>
      </c>
      <c r="DC472" s="37"/>
      <c r="DD472" s="223"/>
      <c r="DE472" s="223"/>
      <c r="DF472" s="223"/>
      <c r="DG472" s="223"/>
      <c r="DH472" s="223"/>
      <c r="DJ472" s="254"/>
      <c r="DS472" s="231"/>
    </row>
    <row r="473" spans="6:123">
      <c r="F473" s="220"/>
      <c r="G473" s="220"/>
      <c r="H473" s="220"/>
      <c r="I473" s="220"/>
      <c r="J473" s="220"/>
      <c r="K473" s="220"/>
      <c r="L473" s="220"/>
      <c r="M473" s="220"/>
      <c r="N473" s="220"/>
      <c r="O473" s="220"/>
      <c r="P473" s="220"/>
      <c r="Q473" s="220"/>
      <c r="R473" s="220"/>
      <c r="S473" s="220"/>
      <c r="T473" s="220"/>
      <c r="U473" s="220"/>
      <c r="V473" s="220"/>
      <c r="W473" s="220"/>
      <c r="X473" s="220"/>
      <c r="Y473" s="220"/>
      <c r="Z473" s="220"/>
      <c r="AA473" s="220"/>
      <c r="AB473" s="220"/>
      <c r="AC473" s="220"/>
      <c r="AD473" s="220"/>
      <c r="AE473" s="220"/>
      <c r="AF473" s="220"/>
      <c r="AG473" s="220"/>
      <c r="AH473" s="220"/>
      <c r="AI473" s="220"/>
      <c r="AJ473" s="220"/>
      <c r="AK473" s="220"/>
      <c r="AL473" s="220"/>
      <c r="AM473" s="220"/>
      <c r="AN473" s="220"/>
      <c r="AO473" s="220"/>
      <c r="AP473" s="220"/>
      <c r="AQ473" s="220"/>
      <c r="AR473" s="220"/>
      <c r="AS473" s="220"/>
      <c r="AT473" s="220"/>
      <c r="AU473" s="220"/>
      <c r="AV473" s="220"/>
      <c r="AW473" s="220"/>
      <c r="AX473" s="220"/>
      <c r="AY473" s="220"/>
      <c r="AZ473" s="220"/>
      <c r="BA473" s="220"/>
      <c r="BB473" s="220"/>
      <c r="BC473" s="220"/>
      <c r="BD473" s="220"/>
      <c r="BE473" s="220"/>
      <c r="BF473" s="220"/>
      <c r="BG473" s="35"/>
      <c r="CF473" s="274" t="s">
        <v>258</v>
      </c>
      <c r="CG473" s="277" t="s">
        <v>258</v>
      </c>
      <c r="CH473" s="247" t="b">
        <f t="shared" si="44"/>
        <v>0</v>
      </c>
      <c r="CI473" s="30"/>
      <c r="CJ473" s="30"/>
      <c r="CK473" s="30"/>
      <c r="CP473" s="222" t="b">
        <f t="shared" si="45"/>
        <v>0</v>
      </c>
      <c r="CQ473" s="222" t="b">
        <f t="shared" si="46"/>
        <v>0</v>
      </c>
      <c r="CY473" s="222" t="b">
        <f>CY134</f>
        <v>0</v>
      </c>
      <c r="DC473" s="37"/>
      <c r="DD473" s="223"/>
      <c r="DE473" s="223"/>
      <c r="DF473" s="223"/>
      <c r="DG473" s="223"/>
      <c r="DH473" s="223"/>
      <c r="DJ473" s="254"/>
      <c r="DS473" s="231"/>
    </row>
    <row r="474" spans="6:123">
      <c r="F474" s="220"/>
      <c r="G474" s="220"/>
      <c r="H474" s="220"/>
      <c r="I474" s="220"/>
      <c r="J474" s="220"/>
      <c r="K474" s="220"/>
      <c r="L474" s="220"/>
      <c r="M474" s="220"/>
      <c r="N474" s="220"/>
      <c r="O474" s="220"/>
      <c r="P474" s="220"/>
      <c r="Q474" s="220"/>
      <c r="R474" s="220"/>
      <c r="S474" s="220"/>
      <c r="T474" s="220"/>
      <c r="U474" s="220"/>
      <c r="V474" s="220"/>
      <c r="W474" s="220"/>
      <c r="X474" s="220"/>
      <c r="Y474" s="220"/>
      <c r="Z474" s="220"/>
      <c r="AA474" s="220"/>
      <c r="AB474" s="220"/>
      <c r="AC474" s="220"/>
      <c r="AD474" s="220"/>
      <c r="AE474" s="220"/>
      <c r="AF474" s="220"/>
      <c r="AG474" s="220"/>
      <c r="AH474" s="220"/>
      <c r="AI474" s="220"/>
      <c r="AJ474" s="220"/>
      <c r="AK474" s="220"/>
      <c r="AL474" s="220"/>
      <c r="AM474" s="220"/>
      <c r="AN474" s="220"/>
      <c r="AO474" s="220"/>
      <c r="AP474" s="220"/>
      <c r="AQ474" s="220"/>
      <c r="AR474" s="220"/>
      <c r="AS474" s="220"/>
      <c r="AT474" s="220"/>
      <c r="AU474" s="220"/>
      <c r="AV474" s="220"/>
      <c r="AW474" s="220"/>
      <c r="AX474" s="220"/>
      <c r="AY474" s="220"/>
      <c r="AZ474" s="220"/>
      <c r="BA474" s="220"/>
      <c r="BB474" s="220"/>
      <c r="BC474" s="220"/>
      <c r="BD474" s="220"/>
      <c r="BE474" s="220"/>
      <c r="BF474" s="220"/>
      <c r="BG474" s="35"/>
      <c r="CF474" s="274" t="s">
        <v>260</v>
      </c>
      <c r="CG474" s="277" t="s">
        <v>260</v>
      </c>
      <c r="CH474" s="247" t="b">
        <f t="shared" si="44"/>
        <v>0</v>
      </c>
      <c r="CI474" s="30"/>
      <c r="CJ474" s="30"/>
      <c r="CK474" s="30"/>
      <c r="CP474" s="222" t="b">
        <f t="shared" si="45"/>
        <v>0</v>
      </c>
      <c r="CQ474" s="222" t="b">
        <f t="shared" si="46"/>
        <v>0</v>
      </c>
      <c r="CY474" s="222" t="b">
        <f>CY134</f>
        <v>0</v>
      </c>
      <c r="DC474" s="37"/>
      <c r="DD474" s="223"/>
      <c r="DE474" s="223"/>
      <c r="DF474" s="223"/>
      <c r="DG474" s="223"/>
      <c r="DH474" s="223"/>
      <c r="DJ474" s="254"/>
      <c r="DS474" s="231"/>
    </row>
    <row r="475" spans="6:123">
      <c r="F475" s="220"/>
      <c r="G475" s="220"/>
      <c r="H475" s="220"/>
      <c r="I475" s="220"/>
      <c r="J475" s="220"/>
      <c r="K475" s="220"/>
      <c r="L475" s="220"/>
      <c r="M475" s="220"/>
      <c r="N475" s="220"/>
      <c r="O475" s="220"/>
      <c r="P475" s="220"/>
      <c r="Q475" s="220"/>
      <c r="R475" s="220"/>
      <c r="S475" s="220"/>
      <c r="T475" s="220"/>
      <c r="U475" s="220"/>
      <c r="V475" s="220"/>
      <c r="W475" s="220"/>
      <c r="X475" s="220"/>
      <c r="Y475" s="220"/>
      <c r="Z475" s="220"/>
      <c r="AA475" s="220"/>
      <c r="AB475" s="220"/>
      <c r="AC475" s="220"/>
      <c r="AD475" s="220"/>
      <c r="AE475" s="220"/>
      <c r="AF475" s="220"/>
      <c r="AG475" s="220"/>
      <c r="AH475" s="220"/>
      <c r="AI475" s="220"/>
      <c r="AJ475" s="220"/>
      <c r="AK475" s="220"/>
      <c r="AL475" s="220"/>
      <c r="AM475" s="220"/>
      <c r="AN475" s="220"/>
      <c r="AO475" s="220"/>
      <c r="AP475" s="220"/>
      <c r="AQ475" s="220"/>
      <c r="AR475" s="220"/>
      <c r="AS475" s="220"/>
      <c r="AT475" s="220"/>
      <c r="AU475" s="220"/>
      <c r="AV475" s="220"/>
      <c r="AW475" s="220"/>
      <c r="AX475" s="220"/>
      <c r="AY475" s="220"/>
      <c r="AZ475" s="220"/>
      <c r="BA475" s="220"/>
      <c r="BB475" s="220"/>
      <c r="BC475" s="220"/>
      <c r="BD475" s="220"/>
      <c r="BE475" s="220"/>
      <c r="BF475" s="220"/>
      <c r="BG475" s="35"/>
      <c r="CF475" s="274" t="s">
        <v>261</v>
      </c>
      <c r="CG475" s="277" t="s">
        <v>261</v>
      </c>
      <c r="CH475" s="247" t="b">
        <f t="shared" si="44"/>
        <v>0</v>
      </c>
      <c r="CI475" s="30"/>
      <c r="CJ475" s="30"/>
      <c r="CK475" s="30"/>
      <c r="CP475" s="222" t="b">
        <f t="shared" si="45"/>
        <v>0</v>
      </c>
      <c r="CQ475" s="222" t="b">
        <f t="shared" si="46"/>
        <v>0</v>
      </c>
      <c r="CY475" s="222" t="b">
        <f>CY134</f>
        <v>0</v>
      </c>
      <c r="DC475" s="37"/>
      <c r="DD475" s="223"/>
      <c r="DE475" s="223"/>
      <c r="DF475" s="223"/>
      <c r="DG475" s="223"/>
      <c r="DH475" s="223"/>
      <c r="DJ475" s="254"/>
      <c r="DS475" s="231"/>
    </row>
    <row r="476" spans="6:123">
      <c r="F476" s="220"/>
      <c r="G476" s="220"/>
      <c r="H476" s="220"/>
      <c r="I476" s="220"/>
      <c r="J476" s="220"/>
      <c r="K476" s="220"/>
      <c r="L476" s="220"/>
      <c r="M476" s="220"/>
      <c r="N476" s="220"/>
      <c r="O476" s="220"/>
      <c r="P476" s="220"/>
      <c r="Q476" s="220"/>
      <c r="R476" s="220"/>
      <c r="S476" s="220"/>
      <c r="T476" s="220"/>
      <c r="U476" s="220"/>
      <c r="V476" s="220"/>
      <c r="W476" s="220"/>
      <c r="X476" s="220"/>
      <c r="Y476" s="220"/>
      <c r="Z476" s="220"/>
      <c r="AA476" s="220"/>
      <c r="AB476" s="220"/>
      <c r="AC476" s="220"/>
      <c r="AD476" s="220"/>
      <c r="AE476" s="220"/>
      <c r="AF476" s="220"/>
      <c r="AG476" s="220"/>
      <c r="AH476" s="220"/>
      <c r="AI476" s="220"/>
      <c r="AJ476" s="220"/>
      <c r="AK476" s="220"/>
      <c r="AL476" s="220"/>
      <c r="AM476" s="220"/>
      <c r="AN476" s="220"/>
      <c r="AO476" s="220"/>
      <c r="AP476" s="220"/>
      <c r="AQ476" s="220"/>
      <c r="AR476" s="220"/>
      <c r="AS476" s="220"/>
      <c r="AT476" s="220"/>
      <c r="AU476" s="220"/>
      <c r="AV476" s="220"/>
      <c r="AW476" s="220"/>
      <c r="AX476" s="220"/>
      <c r="AY476" s="220"/>
      <c r="AZ476" s="220"/>
      <c r="BA476" s="220"/>
      <c r="BB476" s="220"/>
      <c r="BC476" s="220"/>
      <c r="BD476" s="220"/>
      <c r="BE476" s="220"/>
      <c r="BF476" s="220"/>
      <c r="BG476" s="35"/>
      <c r="CF476" s="274" t="s">
        <v>262</v>
      </c>
      <c r="CG476" s="277" t="s">
        <v>262</v>
      </c>
      <c r="CH476" s="247" t="b">
        <f t="shared" si="44"/>
        <v>0</v>
      </c>
      <c r="CI476" s="30"/>
      <c r="CJ476" s="30"/>
      <c r="CK476" s="30"/>
      <c r="CP476" s="222" t="b">
        <f t="shared" si="45"/>
        <v>0</v>
      </c>
      <c r="CQ476" s="222" t="b">
        <f t="shared" si="46"/>
        <v>0</v>
      </c>
      <c r="CY476" s="222" t="b">
        <f>CY134</f>
        <v>0</v>
      </c>
      <c r="DC476" s="37"/>
      <c r="DD476" s="223"/>
      <c r="DE476" s="223"/>
      <c r="DF476" s="223"/>
      <c r="DG476" s="223"/>
      <c r="DH476" s="223"/>
      <c r="DJ476" s="254"/>
      <c r="DS476" s="231"/>
    </row>
    <row r="477" spans="6:123">
      <c r="F477" s="220"/>
      <c r="G477" s="220"/>
      <c r="H477" s="220"/>
      <c r="I477" s="220"/>
      <c r="J477" s="220"/>
      <c r="K477" s="220"/>
      <c r="L477" s="220"/>
      <c r="M477" s="220"/>
      <c r="N477" s="220"/>
      <c r="O477" s="220"/>
      <c r="P477" s="220"/>
      <c r="Q477" s="220"/>
      <c r="R477" s="220"/>
      <c r="S477" s="220"/>
      <c r="T477" s="220"/>
      <c r="U477" s="220"/>
      <c r="V477" s="220"/>
      <c r="W477" s="220"/>
      <c r="X477" s="220"/>
      <c r="Y477" s="220"/>
      <c r="Z477" s="220"/>
      <c r="AA477" s="220"/>
      <c r="AB477" s="220"/>
      <c r="AC477" s="220"/>
      <c r="AD477" s="220"/>
      <c r="AE477" s="220"/>
      <c r="AF477" s="220"/>
      <c r="AG477" s="220"/>
      <c r="AH477" s="220"/>
      <c r="AI477" s="220"/>
      <c r="AJ477" s="220"/>
      <c r="AK477" s="220"/>
      <c r="AL477" s="220"/>
      <c r="AM477" s="220"/>
      <c r="AN477" s="220"/>
      <c r="AO477" s="220"/>
      <c r="AP477" s="220"/>
      <c r="AQ477" s="220"/>
      <c r="AR477" s="220"/>
      <c r="AS477" s="220"/>
      <c r="AT477" s="220"/>
      <c r="AU477" s="220"/>
      <c r="AV477" s="220"/>
      <c r="AW477" s="220"/>
      <c r="AX477" s="220"/>
      <c r="AY477" s="220"/>
      <c r="AZ477" s="220"/>
      <c r="BA477" s="220"/>
      <c r="BB477" s="220"/>
      <c r="BC477" s="220"/>
      <c r="BD477" s="220"/>
      <c r="BE477" s="220"/>
      <c r="BF477" s="220"/>
      <c r="BG477" s="35"/>
      <c r="CF477" s="274" t="s">
        <v>573</v>
      </c>
      <c r="CG477" s="277" t="s">
        <v>573</v>
      </c>
      <c r="CH477" s="247" t="b">
        <f t="shared" si="44"/>
        <v>0</v>
      </c>
      <c r="CI477" s="30"/>
      <c r="CJ477" s="30"/>
      <c r="CK477" s="30"/>
      <c r="CP477" s="222" t="b">
        <f t="shared" si="45"/>
        <v>0</v>
      </c>
      <c r="CQ477" s="222" t="b">
        <f t="shared" si="46"/>
        <v>0</v>
      </c>
      <c r="CX477" s="222" t="b">
        <f>CX133</f>
        <v>0</v>
      </c>
      <c r="CZ477" s="222" t="b">
        <f>CZ135</f>
        <v>0</v>
      </c>
      <c r="DC477" s="37"/>
      <c r="DD477" s="223"/>
      <c r="DE477" s="223"/>
      <c r="DF477" s="223"/>
      <c r="DG477" s="223"/>
      <c r="DH477" s="223"/>
      <c r="DJ477" s="254"/>
      <c r="DS477" s="231"/>
    </row>
    <row r="478" spans="6:123">
      <c r="F478" s="220"/>
      <c r="G478" s="220"/>
      <c r="H478" s="220"/>
      <c r="I478" s="220"/>
      <c r="J478" s="220"/>
      <c r="K478" s="220"/>
      <c r="L478" s="220"/>
      <c r="M478" s="220"/>
      <c r="N478" s="220"/>
      <c r="O478" s="220"/>
      <c r="P478" s="220"/>
      <c r="Q478" s="220"/>
      <c r="R478" s="220"/>
      <c r="S478" s="220"/>
      <c r="T478" s="220"/>
      <c r="U478" s="220"/>
      <c r="V478" s="220"/>
      <c r="W478" s="220"/>
      <c r="X478" s="220"/>
      <c r="Y478" s="220"/>
      <c r="Z478" s="220"/>
      <c r="AA478" s="220"/>
      <c r="AB478" s="220"/>
      <c r="AC478" s="220"/>
      <c r="AD478" s="220"/>
      <c r="AE478" s="220"/>
      <c r="AF478" s="220"/>
      <c r="AG478" s="220"/>
      <c r="AH478" s="220"/>
      <c r="AI478" s="220"/>
      <c r="AJ478" s="220"/>
      <c r="AK478" s="220"/>
      <c r="AL478" s="220"/>
      <c r="AM478" s="220"/>
      <c r="AN478" s="220"/>
      <c r="AO478" s="220"/>
      <c r="AP478" s="220"/>
      <c r="AQ478" s="220"/>
      <c r="AR478" s="220"/>
      <c r="AS478" s="220"/>
      <c r="AT478" s="220"/>
      <c r="AU478" s="220"/>
      <c r="AV478" s="220"/>
      <c r="AW478" s="220"/>
      <c r="AX478" s="220"/>
      <c r="AY478" s="220"/>
      <c r="AZ478" s="220"/>
      <c r="BA478" s="220"/>
      <c r="BB478" s="220"/>
      <c r="BC478" s="220"/>
      <c r="BD478" s="220"/>
      <c r="BE478" s="220"/>
      <c r="BF478" s="220"/>
      <c r="BG478" s="35"/>
      <c r="CF478" s="274" t="s">
        <v>263</v>
      </c>
      <c r="CG478" s="277" t="s">
        <v>263</v>
      </c>
      <c r="CH478" s="247" t="b">
        <f t="shared" si="44"/>
        <v>0</v>
      </c>
      <c r="CI478" s="30"/>
      <c r="CJ478" s="30"/>
      <c r="CK478" s="30"/>
      <c r="CP478" s="222" t="b">
        <f t="shared" si="45"/>
        <v>0</v>
      </c>
      <c r="CQ478" s="222" t="b">
        <f t="shared" si="46"/>
        <v>0</v>
      </c>
      <c r="CT478" s="222" t="b">
        <f>CT129</f>
        <v>0</v>
      </c>
      <c r="CY478" s="222" t="b">
        <f>CY134</f>
        <v>0</v>
      </c>
      <c r="DC478" s="37"/>
      <c r="DD478" s="223"/>
      <c r="DE478" s="223"/>
      <c r="DF478" s="223"/>
      <c r="DG478" s="223"/>
      <c r="DH478" s="223"/>
      <c r="DJ478" s="254"/>
      <c r="DS478" s="231"/>
    </row>
    <row r="479" spans="6:123">
      <c r="F479" s="220"/>
      <c r="G479" s="220"/>
      <c r="H479" s="220"/>
      <c r="I479" s="220"/>
      <c r="J479" s="220"/>
      <c r="K479" s="220"/>
      <c r="L479" s="220"/>
      <c r="M479" s="220"/>
      <c r="N479" s="220"/>
      <c r="O479" s="220"/>
      <c r="P479" s="220"/>
      <c r="Q479" s="220"/>
      <c r="R479" s="220"/>
      <c r="S479" s="220"/>
      <c r="T479" s="220"/>
      <c r="U479" s="220"/>
      <c r="V479" s="220"/>
      <c r="W479" s="220"/>
      <c r="X479" s="220"/>
      <c r="Y479" s="220"/>
      <c r="Z479" s="220"/>
      <c r="AA479" s="220"/>
      <c r="AB479" s="220"/>
      <c r="AC479" s="220"/>
      <c r="AD479" s="220"/>
      <c r="AE479" s="220"/>
      <c r="AF479" s="220"/>
      <c r="AG479" s="220"/>
      <c r="AH479" s="220"/>
      <c r="AI479" s="220"/>
      <c r="AJ479" s="220"/>
      <c r="AK479" s="220"/>
      <c r="AL479" s="220"/>
      <c r="AM479" s="220"/>
      <c r="AN479" s="220"/>
      <c r="AO479" s="220"/>
      <c r="AP479" s="220"/>
      <c r="AQ479" s="220"/>
      <c r="AR479" s="220"/>
      <c r="AS479" s="220"/>
      <c r="AT479" s="220"/>
      <c r="AU479" s="220"/>
      <c r="AV479" s="220"/>
      <c r="AW479" s="220"/>
      <c r="AX479" s="220"/>
      <c r="AY479" s="220"/>
      <c r="AZ479" s="220"/>
      <c r="BA479" s="220"/>
      <c r="BB479" s="220"/>
      <c r="BC479" s="220"/>
      <c r="BD479" s="220"/>
      <c r="BE479" s="220"/>
      <c r="BF479" s="220"/>
      <c r="BG479" s="35"/>
      <c r="CF479" s="276" t="s">
        <v>495</v>
      </c>
      <c r="CG479" s="277" t="s">
        <v>495</v>
      </c>
      <c r="CH479" s="247" t="b">
        <f t="shared" si="44"/>
        <v>0</v>
      </c>
      <c r="CI479" s="30"/>
      <c r="CJ479" s="30"/>
      <c r="CK479" s="30"/>
      <c r="CP479" s="222" t="b">
        <f t="shared" si="45"/>
        <v>0</v>
      </c>
      <c r="CQ479" s="222" t="b">
        <f t="shared" si="46"/>
        <v>0</v>
      </c>
      <c r="CX479" s="222" t="b">
        <f>CX133</f>
        <v>0</v>
      </c>
      <c r="CZ479" s="222" t="b">
        <f>CZ135</f>
        <v>0</v>
      </c>
      <c r="DC479" s="37"/>
      <c r="DD479" s="223"/>
      <c r="DE479" s="223"/>
      <c r="DF479" s="223"/>
      <c r="DG479" s="223"/>
      <c r="DH479" s="223"/>
      <c r="DJ479" s="254"/>
      <c r="DS479" s="231"/>
    </row>
    <row r="480" spans="6:123">
      <c r="F480" s="220"/>
      <c r="G480" s="220"/>
      <c r="H480" s="220"/>
      <c r="I480" s="220"/>
      <c r="J480" s="220"/>
      <c r="K480" s="220"/>
      <c r="L480" s="220"/>
      <c r="M480" s="220"/>
      <c r="N480" s="220"/>
      <c r="O480" s="220"/>
      <c r="P480" s="220"/>
      <c r="Q480" s="220"/>
      <c r="R480" s="220"/>
      <c r="S480" s="220"/>
      <c r="T480" s="220"/>
      <c r="U480" s="220"/>
      <c r="V480" s="220"/>
      <c r="W480" s="220"/>
      <c r="X480" s="220"/>
      <c r="Y480" s="220"/>
      <c r="Z480" s="220"/>
      <c r="AA480" s="220"/>
      <c r="AB480" s="220"/>
      <c r="AC480" s="220"/>
      <c r="AD480" s="220"/>
      <c r="AE480" s="220"/>
      <c r="AF480" s="220"/>
      <c r="AG480" s="220"/>
      <c r="AH480" s="220"/>
      <c r="AI480" s="220"/>
      <c r="AJ480" s="220"/>
      <c r="AK480" s="220"/>
      <c r="AL480" s="220"/>
      <c r="AM480" s="220"/>
      <c r="AN480" s="220"/>
      <c r="AO480" s="220"/>
      <c r="AP480" s="220"/>
      <c r="AQ480" s="220"/>
      <c r="AR480" s="220"/>
      <c r="AS480" s="220"/>
      <c r="AT480" s="220"/>
      <c r="AU480" s="220"/>
      <c r="AV480" s="220"/>
      <c r="AW480" s="220"/>
      <c r="AX480" s="220"/>
      <c r="AY480" s="220"/>
      <c r="AZ480" s="220"/>
      <c r="BA480" s="220"/>
      <c r="BB480" s="220"/>
      <c r="BC480" s="220"/>
      <c r="BD480" s="220"/>
      <c r="BE480" s="220"/>
      <c r="BF480" s="220"/>
      <c r="BG480" s="35"/>
      <c r="CF480" s="276" t="s">
        <v>265</v>
      </c>
      <c r="CG480" s="277" t="s">
        <v>265</v>
      </c>
      <c r="CH480" s="247" t="b">
        <f t="shared" si="44"/>
        <v>0</v>
      </c>
      <c r="CI480" s="30"/>
      <c r="CJ480" s="30"/>
      <c r="CK480" s="30"/>
      <c r="CP480" s="222" t="b">
        <f t="shared" si="45"/>
        <v>0</v>
      </c>
      <c r="CQ480" s="222" t="b">
        <f t="shared" si="46"/>
        <v>0</v>
      </c>
      <c r="CX480" s="222" t="b">
        <f>CX133</f>
        <v>0</v>
      </c>
      <c r="CY480" s="222" t="b">
        <f>CY134</f>
        <v>0</v>
      </c>
      <c r="CZ480" s="222" t="b">
        <f>CZ135</f>
        <v>0</v>
      </c>
      <c r="DC480" s="37"/>
      <c r="DD480" s="223"/>
      <c r="DE480" s="223"/>
      <c r="DF480" s="223"/>
      <c r="DG480" s="223"/>
      <c r="DH480" s="223"/>
      <c r="DJ480" s="254"/>
      <c r="DS480" s="231"/>
    </row>
    <row r="481" spans="6:123">
      <c r="F481" s="220"/>
      <c r="G481" s="220"/>
      <c r="H481" s="220"/>
      <c r="I481" s="220"/>
      <c r="J481" s="220"/>
      <c r="K481" s="220"/>
      <c r="L481" s="220"/>
      <c r="M481" s="220"/>
      <c r="N481" s="220"/>
      <c r="O481" s="220"/>
      <c r="P481" s="220"/>
      <c r="Q481" s="220"/>
      <c r="R481" s="220"/>
      <c r="S481" s="220"/>
      <c r="T481" s="220"/>
      <c r="U481" s="220"/>
      <c r="V481" s="220"/>
      <c r="W481" s="220"/>
      <c r="X481" s="220"/>
      <c r="Y481" s="220"/>
      <c r="Z481" s="220"/>
      <c r="AA481" s="220"/>
      <c r="AB481" s="220"/>
      <c r="AC481" s="220"/>
      <c r="AD481" s="220"/>
      <c r="AE481" s="220"/>
      <c r="AF481" s="220"/>
      <c r="AG481" s="220"/>
      <c r="AH481" s="220"/>
      <c r="AI481" s="220"/>
      <c r="AJ481" s="220"/>
      <c r="AK481" s="220"/>
      <c r="AL481" s="220"/>
      <c r="AM481" s="220"/>
      <c r="AN481" s="220"/>
      <c r="AO481" s="220"/>
      <c r="AP481" s="220"/>
      <c r="AQ481" s="220"/>
      <c r="AR481" s="220"/>
      <c r="AS481" s="220"/>
      <c r="AT481" s="220"/>
      <c r="AU481" s="220"/>
      <c r="AV481" s="220"/>
      <c r="AW481" s="220"/>
      <c r="AX481" s="220"/>
      <c r="AY481" s="220"/>
      <c r="AZ481" s="220"/>
      <c r="BA481" s="220"/>
      <c r="BB481" s="220"/>
      <c r="BC481" s="220"/>
      <c r="BD481" s="220"/>
      <c r="BE481" s="220"/>
      <c r="BF481" s="220"/>
      <c r="BG481" s="35"/>
      <c r="CF481" s="274" t="s">
        <v>266</v>
      </c>
      <c r="CG481" s="277" t="s">
        <v>266</v>
      </c>
      <c r="CH481" s="247" t="b">
        <f t="shared" si="44"/>
        <v>0</v>
      </c>
      <c r="CI481" s="30"/>
      <c r="CJ481" s="30"/>
      <c r="CK481" s="30"/>
      <c r="CP481" s="222" t="b">
        <f t="shared" si="45"/>
        <v>0</v>
      </c>
      <c r="CQ481" s="222" t="b">
        <f t="shared" si="46"/>
        <v>0</v>
      </c>
      <c r="CY481" s="222" t="b">
        <f>CY134</f>
        <v>0</v>
      </c>
      <c r="DC481" s="37"/>
      <c r="DD481" s="223"/>
      <c r="DE481" s="223"/>
      <c r="DF481" s="223"/>
      <c r="DG481" s="223"/>
      <c r="DH481" s="223"/>
      <c r="DJ481" s="254"/>
      <c r="DS481" s="231"/>
    </row>
    <row r="482" spans="6:123">
      <c r="F482" s="220"/>
      <c r="G482" s="220"/>
      <c r="H482" s="220"/>
      <c r="I482" s="220"/>
      <c r="J482" s="220"/>
      <c r="K482" s="220"/>
      <c r="L482" s="220"/>
      <c r="M482" s="220"/>
      <c r="N482" s="220"/>
      <c r="O482" s="220"/>
      <c r="P482" s="220"/>
      <c r="Q482" s="220"/>
      <c r="R482" s="220"/>
      <c r="S482" s="220"/>
      <c r="T482" s="220"/>
      <c r="U482" s="220"/>
      <c r="V482" s="220"/>
      <c r="W482" s="220"/>
      <c r="X482" s="220"/>
      <c r="Y482" s="220"/>
      <c r="Z482" s="220"/>
      <c r="AA482" s="220"/>
      <c r="AB482" s="220"/>
      <c r="AC482" s="220"/>
      <c r="AD482" s="220"/>
      <c r="AE482" s="220"/>
      <c r="AF482" s="220"/>
      <c r="AG482" s="220"/>
      <c r="AH482" s="220"/>
      <c r="AI482" s="220"/>
      <c r="AJ482" s="220"/>
      <c r="AK482" s="220"/>
      <c r="AL482" s="220"/>
      <c r="AM482" s="220"/>
      <c r="AN482" s="220"/>
      <c r="AO482" s="220"/>
      <c r="AP482" s="220"/>
      <c r="AQ482" s="220"/>
      <c r="AR482" s="220"/>
      <c r="AS482" s="220"/>
      <c r="AT482" s="220"/>
      <c r="AU482" s="220"/>
      <c r="AV482" s="220"/>
      <c r="AW482" s="220"/>
      <c r="AX482" s="220"/>
      <c r="AY482" s="220"/>
      <c r="AZ482" s="220"/>
      <c r="BA482" s="220"/>
      <c r="BB482" s="220"/>
      <c r="BC482" s="220"/>
      <c r="BD482" s="220"/>
      <c r="BE482" s="220"/>
      <c r="BF482" s="220"/>
      <c r="BG482" s="35"/>
      <c r="CF482" s="274" t="s">
        <v>496</v>
      </c>
      <c r="CG482" s="277" t="s">
        <v>496</v>
      </c>
      <c r="CH482" s="247" t="b">
        <f t="shared" si="44"/>
        <v>0</v>
      </c>
      <c r="CI482" s="30"/>
      <c r="CJ482" s="30"/>
      <c r="CK482" s="30"/>
      <c r="CP482" s="222" t="b">
        <f t="shared" si="45"/>
        <v>0</v>
      </c>
      <c r="CQ482" s="222" t="b">
        <f t="shared" si="46"/>
        <v>0</v>
      </c>
      <c r="CZ482" s="222" t="b">
        <f>CZ135</f>
        <v>0</v>
      </c>
      <c r="DC482" s="37"/>
      <c r="DD482" s="223"/>
      <c r="DE482" s="223"/>
      <c r="DF482" s="223"/>
      <c r="DG482" s="223"/>
      <c r="DH482" s="223"/>
      <c r="DJ482" s="254"/>
      <c r="DS482" s="231"/>
    </row>
    <row r="483" spans="6:123">
      <c r="F483" s="220"/>
      <c r="G483" s="220"/>
      <c r="H483" s="220"/>
      <c r="I483" s="220"/>
      <c r="J483" s="220"/>
      <c r="K483" s="220"/>
      <c r="L483" s="220"/>
      <c r="M483" s="220"/>
      <c r="N483" s="220"/>
      <c r="O483" s="220"/>
      <c r="P483" s="220"/>
      <c r="Q483" s="220"/>
      <c r="R483" s="220"/>
      <c r="S483" s="220"/>
      <c r="T483" s="220"/>
      <c r="U483" s="220"/>
      <c r="V483" s="220"/>
      <c r="W483" s="220"/>
      <c r="X483" s="220"/>
      <c r="Y483" s="220"/>
      <c r="Z483" s="220"/>
      <c r="AA483" s="220"/>
      <c r="AB483" s="220"/>
      <c r="AC483" s="220"/>
      <c r="AD483" s="220"/>
      <c r="AE483" s="220"/>
      <c r="AF483" s="220"/>
      <c r="AG483" s="220"/>
      <c r="AH483" s="220"/>
      <c r="AI483" s="220"/>
      <c r="AJ483" s="220"/>
      <c r="AK483" s="220"/>
      <c r="AL483" s="220"/>
      <c r="AM483" s="220"/>
      <c r="AN483" s="220"/>
      <c r="AO483" s="220"/>
      <c r="AP483" s="220"/>
      <c r="AQ483" s="220"/>
      <c r="AR483" s="220"/>
      <c r="AS483" s="220"/>
      <c r="AT483" s="220"/>
      <c r="AU483" s="220"/>
      <c r="AV483" s="220"/>
      <c r="AW483" s="220"/>
      <c r="AX483" s="220"/>
      <c r="AY483" s="220"/>
      <c r="AZ483" s="220"/>
      <c r="BA483" s="220"/>
      <c r="BB483" s="220"/>
      <c r="BC483" s="220"/>
      <c r="BD483" s="220"/>
      <c r="BE483" s="220"/>
      <c r="BF483" s="220"/>
      <c r="BG483" s="35"/>
      <c r="CF483" s="274" t="s">
        <v>267</v>
      </c>
      <c r="CG483" s="277" t="s">
        <v>267</v>
      </c>
      <c r="CH483" s="247" t="b">
        <f t="shared" si="44"/>
        <v>0</v>
      </c>
      <c r="CI483" s="30"/>
      <c r="CJ483" s="30"/>
      <c r="CK483" s="30"/>
      <c r="CP483" s="222" t="b">
        <f t="shared" si="45"/>
        <v>0</v>
      </c>
      <c r="CQ483" s="222" t="b">
        <f t="shared" si="46"/>
        <v>0</v>
      </c>
      <c r="CT483" s="222" t="b">
        <f>CT129</f>
        <v>0</v>
      </c>
      <c r="CV483" s="222" t="b">
        <f>CV131</f>
        <v>0</v>
      </c>
      <c r="CY483" s="222" t="b">
        <f>CY134</f>
        <v>0</v>
      </c>
      <c r="DC483" s="37"/>
      <c r="DD483" s="223"/>
      <c r="DE483" s="223"/>
      <c r="DF483" s="223"/>
      <c r="DG483" s="223"/>
      <c r="DH483" s="223"/>
      <c r="DJ483" s="254"/>
      <c r="DS483" s="231"/>
    </row>
    <row r="484" spans="6:123">
      <c r="F484" s="220"/>
      <c r="G484" s="220"/>
      <c r="H484" s="220"/>
      <c r="I484" s="220"/>
      <c r="J484" s="220"/>
      <c r="K484" s="220"/>
      <c r="L484" s="220"/>
      <c r="M484" s="220"/>
      <c r="N484" s="220"/>
      <c r="O484" s="220"/>
      <c r="P484" s="220"/>
      <c r="Q484" s="220"/>
      <c r="R484" s="220"/>
      <c r="S484" s="220"/>
      <c r="T484" s="220"/>
      <c r="U484" s="220"/>
      <c r="V484" s="220"/>
      <c r="W484" s="220"/>
      <c r="X484" s="220"/>
      <c r="Y484" s="220"/>
      <c r="Z484" s="220"/>
      <c r="AA484" s="220"/>
      <c r="AB484" s="220"/>
      <c r="AC484" s="220"/>
      <c r="AD484" s="220"/>
      <c r="AE484" s="220"/>
      <c r="AF484" s="220"/>
      <c r="AG484" s="220"/>
      <c r="AH484" s="220"/>
      <c r="AI484" s="220"/>
      <c r="AJ484" s="220"/>
      <c r="AK484" s="220"/>
      <c r="AL484" s="220"/>
      <c r="AM484" s="220"/>
      <c r="AN484" s="220"/>
      <c r="AO484" s="220"/>
      <c r="AP484" s="220"/>
      <c r="AQ484" s="220"/>
      <c r="AR484" s="220"/>
      <c r="AS484" s="220"/>
      <c r="AT484" s="220"/>
      <c r="AU484" s="220"/>
      <c r="AV484" s="220"/>
      <c r="AW484" s="220"/>
      <c r="AX484" s="220"/>
      <c r="AY484" s="220"/>
      <c r="AZ484" s="220"/>
      <c r="BA484" s="220"/>
      <c r="BB484" s="220"/>
      <c r="BC484" s="220"/>
      <c r="BD484" s="220"/>
      <c r="BE484" s="220"/>
      <c r="BF484" s="220"/>
      <c r="BG484" s="35"/>
      <c r="CF484" s="274" t="s">
        <v>497</v>
      </c>
      <c r="CG484" s="277" t="s">
        <v>497</v>
      </c>
      <c r="CH484" s="247" t="b">
        <f t="shared" si="44"/>
        <v>0</v>
      </c>
      <c r="CI484" s="30"/>
      <c r="CJ484" s="30"/>
      <c r="CK484" s="30"/>
      <c r="CP484" s="222" t="b">
        <f t="shared" si="45"/>
        <v>0</v>
      </c>
      <c r="CQ484" s="222" t="b">
        <f t="shared" si="46"/>
        <v>0</v>
      </c>
      <c r="CZ484" s="222" t="b">
        <f>CZ135</f>
        <v>0</v>
      </c>
      <c r="DC484" s="37"/>
      <c r="DD484" s="223"/>
      <c r="DE484" s="223"/>
      <c r="DF484" s="223"/>
      <c r="DG484" s="223"/>
      <c r="DH484" s="223"/>
      <c r="DJ484" s="254"/>
      <c r="DS484" s="231"/>
    </row>
    <row r="485" spans="6:123">
      <c r="F485" s="220"/>
      <c r="G485" s="220"/>
      <c r="H485" s="220"/>
      <c r="I485" s="220"/>
      <c r="J485" s="220"/>
      <c r="K485" s="220"/>
      <c r="L485" s="220"/>
      <c r="M485" s="220"/>
      <c r="N485" s="220"/>
      <c r="O485" s="220"/>
      <c r="P485" s="220"/>
      <c r="Q485" s="220"/>
      <c r="R485" s="220"/>
      <c r="S485" s="220"/>
      <c r="T485" s="220"/>
      <c r="U485" s="220"/>
      <c r="V485" s="220"/>
      <c r="W485" s="220"/>
      <c r="X485" s="220"/>
      <c r="Y485" s="220"/>
      <c r="Z485" s="220"/>
      <c r="AA485" s="220"/>
      <c r="AB485" s="220"/>
      <c r="AC485" s="220"/>
      <c r="AD485" s="220"/>
      <c r="AE485" s="220"/>
      <c r="AF485" s="220"/>
      <c r="AG485" s="220"/>
      <c r="AH485" s="220"/>
      <c r="AI485" s="220"/>
      <c r="AJ485" s="220"/>
      <c r="AK485" s="220"/>
      <c r="AL485" s="220"/>
      <c r="AM485" s="220"/>
      <c r="AN485" s="220"/>
      <c r="AO485" s="220"/>
      <c r="AP485" s="220"/>
      <c r="AQ485" s="220"/>
      <c r="AR485" s="220"/>
      <c r="AS485" s="220"/>
      <c r="AT485" s="220"/>
      <c r="AU485" s="220"/>
      <c r="AV485" s="220"/>
      <c r="AW485" s="220"/>
      <c r="AX485" s="220"/>
      <c r="AY485" s="220"/>
      <c r="AZ485" s="220"/>
      <c r="BA485" s="220"/>
      <c r="BB485" s="220"/>
      <c r="BC485" s="220"/>
      <c r="BD485" s="220"/>
      <c r="BE485" s="220"/>
      <c r="BF485" s="220"/>
      <c r="BG485" s="35"/>
      <c r="CF485" s="274" t="s">
        <v>268</v>
      </c>
      <c r="CG485" s="277" t="s">
        <v>268</v>
      </c>
      <c r="CH485" s="247" t="b">
        <f t="shared" si="44"/>
        <v>0</v>
      </c>
      <c r="CI485" s="30"/>
      <c r="CJ485" s="30"/>
      <c r="CK485" s="30"/>
      <c r="CP485" s="222" t="b">
        <f t="shared" si="45"/>
        <v>0</v>
      </c>
      <c r="CQ485" s="222" t="b">
        <f t="shared" si="46"/>
        <v>0</v>
      </c>
      <c r="CY485" s="222" t="b">
        <f>CY134</f>
        <v>0</v>
      </c>
      <c r="DC485" s="37"/>
      <c r="DD485" s="223"/>
      <c r="DE485" s="223"/>
      <c r="DF485" s="223"/>
      <c r="DG485" s="223"/>
      <c r="DH485" s="223"/>
      <c r="DJ485" s="254"/>
      <c r="DS485" s="231"/>
    </row>
    <row r="486" spans="6:123">
      <c r="F486" s="220"/>
      <c r="G486" s="220"/>
      <c r="H486" s="220"/>
      <c r="I486" s="220"/>
      <c r="J486" s="220"/>
      <c r="K486" s="220"/>
      <c r="L486" s="220"/>
      <c r="M486" s="220"/>
      <c r="N486" s="220"/>
      <c r="O486" s="220"/>
      <c r="P486" s="220"/>
      <c r="Q486" s="220"/>
      <c r="R486" s="220"/>
      <c r="S486" s="220"/>
      <c r="T486" s="220"/>
      <c r="U486" s="220"/>
      <c r="V486" s="220"/>
      <c r="W486" s="220"/>
      <c r="X486" s="220"/>
      <c r="Y486" s="220"/>
      <c r="Z486" s="220"/>
      <c r="AA486" s="220"/>
      <c r="AB486" s="220"/>
      <c r="AC486" s="220"/>
      <c r="AD486" s="220"/>
      <c r="AE486" s="220"/>
      <c r="AF486" s="220"/>
      <c r="AG486" s="220"/>
      <c r="AH486" s="220"/>
      <c r="AI486" s="220"/>
      <c r="AJ486" s="220"/>
      <c r="AK486" s="220"/>
      <c r="AL486" s="220"/>
      <c r="AM486" s="220"/>
      <c r="AN486" s="220"/>
      <c r="AO486" s="220"/>
      <c r="AP486" s="220"/>
      <c r="AQ486" s="220"/>
      <c r="AR486" s="220"/>
      <c r="AS486" s="220"/>
      <c r="AT486" s="220"/>
      <c r="AU486" s="220"/>
      <c r="AV486" s="220"/>
      <c r="AW486" s="220"/>
      <c r="AX486" s="220"/>
      <c r="AY486" s="220"/>
      <c r="AZ486" s="220"/>
      <c r="BA486" s="220"/>
      <c r="BB486" s="220"/>
      <c r="BC486" s="220"/>
      <c r="BD486" s="220"/>
      <c r="BE486" s="220"/>
      <c r="BF486" s="220"/>
      <c r="BG486" s="35"/>
      <c r="CF486" s="274" t="s">
        <v>270</v>
      </c>
      <c r="CG486" s="277" t="s">
        <v>270</v>
      </c>
      <c r="CH486" s="247" t="b">
        <f t="shared" si="44"/>
        <v>0</v>
      </c>
      <c r="CI486" s="30"/>
      <c r="CJ486" s="30"/>
      <c r="CK486" s="30"/>
      <c r="CP486" s="222" t="b">
        <f t="shared" si="45"/>
        <v>0</v>
      </c>
      <c r="CQ486" s="222" t="b">
        <f t="shared" si="46"/>
        <v>0</v>
      </c>
      <c r="CT486" s="222" t="b">
        <f>CT129</f>
        <v>0</v>
      </c>
      <c r="CY486" s="222" t="b">
        <f>CY134</f>
        <v>0</v>
      </c>
      <c r="DC486" s="37"/>
      <c r="DD486" s="223"/>
      <c r="DE486" s="223"/>
      <c r="DF486" s="223"/>
      <c r="DG486" s="223"/>
      <c r="DH486" s="223"/>
      <c r="DJ486" s="254"/>
      <c r="DS486" s="231"/>
    </row>
    <row r="487" spans="6:123">
      <c r="F487" s="220"/>
      <c r="G487" s="220"/>
      <c r="H487" s="220"/>
      <c r="I487" s="220"/>
      <c r="J487" s="220"/>
      <c r="K487" s="220"/>
      <c r="L487" s="220"/>
      <c r="M487" s="220"/>
      <c r="N487" s="220"/>
      <c r="O487" s="220"/>
      <c r="P487" s="220"/>
      <c r="Q487" s="220"/>
      <c r="R487" s="220"/>
      <c r="S487" s="220"/>
      <c r="T487" s="220"/>
      <c r="U487" s="220"/>
      <c r="V487" s="220"/>
      <c r="W487" s="220"/>
      <c r="X487" s="220"/>
      <c r="Y487" s="220"/>
      <c r="Z487" s="220"/>
      <c r="AA487" s="220"/>
      <c r="AB487" s="220"/>
      <c r="AC487" s="220"/>
      <c r="AD487" s="220"/>
      <c r="AE487" s="220"/>
      <c r="AF487" s="220"/>
      <c r="AG487" s="220"/>
      <c r="AH487" s="220"/>
      <c r="AI487" s="220"/>
      <c r="AJ487" s="220"/>
      <c r="AK487" s="220"/>
      <c r="AL487" s="220"/>
      <c r="AM487" s="220"/>
      <c r="AN487" s="220"/>
      <c r="AO487" s="220"/>
      <c r="AP487" s="220"/>
      <c r="AQ487" s="220"/>
      <c r="AR487" s="220"/>
      <c r="AS487" s="220"/>
      <c r="AT487" s="220"/>
      <c r="AU487" s="220"/>
      <c r="AV487" s="220"/>
      <c r="AW487" s="220"/>
      <c r="AX487" s="220"/>
      <c r="AY487" s="220"/>
      <c r="AZ487" s="220"/>
      <c r="BA487" s="220"/>
      <c r="BB487" s="220"/>
      <c r="BC487" s="220"/>
      <c r="BD487" s="220"/>
      <c r="BE487" s="220"/>
      <c r="BF487" s="220"/>
      <c r="BG487" s="35"/>
      <c r="CF487" s="274" t="s">
        <v>574</v>
      </c>
      <c r="CG487" s="277" t="s">
        <v>574</v>
      </c>
      <c r="CH487" s="247" t="b">
        <f t="shared" si="44"/>
        <v>0</v>
      </c>
      <c r="CI487" s="30"/>
      <c r="CJ487" s="30"/>
      <c r="CK487" s="30"/>
      <c r="CP487" s="222" t="b">
        <f t="shared" si="45"/>
        <v>0</v>
      </c>
      <c r="CQ487" s="222" t="b">
        <f t="shared" si="46"/>
        <v>0</v>
      </c>
      <c r="CZ487" s="222" t="b">
        <f>CZ135</f>
        <v>0</v>
      </c>
      <c r="DC487" s="37"/>
      <c r="DD487" s="223"/>
      <c r="DE487" s="223"/>
      <c r="DF487" s="223"/>
      <c r="DG487" s="223"/>
      <c r="DH487" s="223"/>
      <c r="DJ487" s="254"/>
      <c r="DS487" s="231"/>
    </row>
    <row r="488" spans="6:123">
      <c r="F488" s="220"/>
      <c r="G488" s="220"/>
      <c r="H488" s="220"/>
      <c r="I488" s="220"/>
      <c r="J488" s="220"/>
      <c r="K488" s="220"/>
      <c r="L488" s="220"/>
      <c r="M488" s="220"/>
      <c r="N488" s="220"/>
      <c r="O488" s="220"/>
      <c r="P488" s="220"/>
      <c r="Q488" s="220"/>
      <c r="R488" s="220"/>
      <c r="S488" s="220"/>
      <c r="T488" s="220"/>
      <c r="U488" s="220"/>
      <c r="V488" s="220"/>
      <c r="W488" s="220"/>
      <c r="X488" s="220"/>
      <c r="Y488" s="220"/>
      <c r="Z488" s="220"/>
      <c r="AA488" s="220"/>
      <c r="AB488" s="220"/>
      <c r="AC488" s="220"/>
      <c r="AD488" s="220"/>
      <c r="AE488" s="220"/>
      <c r="AF488" s="220"/>
      <c r="AG488" s="220"/>
      <c r="AH488" s="220"/>
      <c r="AI488" s="220"/>
      <c r="AJ488" s="220"/>
      <c r="AK488" s="220"/>
      <c r="AL488" s="220"/>
      <c r="AM488" s="220"/>
      <c r="AN488" s="220"/>
      <c r="AO488" s="220"/>
      <c r="AP488" s="220"/>
      <c r="AQ488" s="220"/>
      <c r="AR488" s="220"/>
      <c r="AS488" s="220"/>
      <c r="AT488" s="220"/>
      <c r="AU488" s="220"/>
      <c r="AV488" s="220"/>
      <c r="AW488" s="220"/>
      <c r="AX488" s="220"/>
      <c r="AY488" s="220"/>
      <c r="AZ488" s="220"/>
      <c r="BA488" s="220"/>
      <c r="BB488" s="220"/>
      <c r="BC488" s="220"/>
      <c r="BD488" s="220"/>
      <c r="BE488" s="220"/>
      <c r="BF488" s="220"/>
      <c r="BG488" s="35"/>
      <c r="CF488" s="274" t="s">
        <v>271</v>
      </c>
      <c r="CG488" s="277" t="s">
        <v>271</v>
      </c>
      <c r="CH488" s="247" t="b">
        <f t="shared" si="44"/>
        <v>0</v>
      </c>
      <c r="CI488" s="30"/>
      <c r="CJ488" s="30"/>
      <c r="CK488" s="30"/>
      <c r="CP488" s="222" t="b">
        <f t="shared" si="45"/>
        <v>0</v>
      </c>
      <c r="CQ488" s="222" t="b">
        <f t="shared" si="46"/>
        <v>0</v>
      </c>
      <c r="CY488" s="222" t="b">
        <f>CY134</f>
        <v>0</v>
      </c>
      <c r="DC488" s="37"/>
      <c r="DD488" s="223"/>
      <c r="DE488" s="223"/>
      <c r="DF488" s="223"/>
      <c r="DG488" s="223"/>
      <c r="DH488" s="223"/>
      <c r="DJ488" s="254"/>
      <c r="DS488" s="231"/>
    </row>
    <row r="489" spans="6:123">
      <c r="F489" s="220"/>
      <c r="G489" s="220"/>
      <c r="H489" s="220"/>
      <c r="I489" s="220"/>
      <c r="J489" s="220"/>
      <c r="K489" s="220"/>
      <c r="L489" s="220"/>
      <c r="M489" s="220"/>
      <c r="N489" s="220"/>
      <c r="O489" s="220"/>
      <c r="P489" s="220"/>
      <c r="Q489" s="220"/>
      <c r="R489" s="220"/>
      <c r="S489" s="220"/>
      <c r="T489" s="220"/>
      <c r="U489" s="220"/>
      <c r="V489" s="220"/>
      <c r="W489" s="220"/>
      <c r="X489" s="220"/>
      <c r="Y489" s="220"/>
      <c r="Z489" s="220"/>
      <c r="AA489" s="220"/>
      <c r="AB489" s="220"/>
      <c r="AC489" s="220"/>
      <c r="AD489" s="220"/>
      <c r="AE489" s="220"/>
      <c r="AF489" s="220"/>
      <c r="AG489" s="220"/>
      <c r="AH489" s="220"/>
      <c r="AI489" s="220"/>
      <c r="AJ489" s="220"/>
      <c r="AK489" s="220"/>
      <c r="AL489" s="220"/>
      <c r="AM489" s="220"/>
      <c r="AN489" s="220"/>
      <c r="AO489" s="220"/>
      <c r="AP489" s="220"/>
      <c r="AQ489" s="220"/>
      <c r="AR489" s="220"/>
      <c r="AS489" s="220"/>
      <c r="AT489" s="220"/>
      <c r="AU489" s="220"/>
      <c r="AV489" s="220"/>
      <c r="AW489" s="220"/>
      <c r="AX489" s="220"/>
      <c r="AY489" s="220"/>
      <c r="AZ489" s="220"/>
      <c r="BA489" s="220"/>
      <c r="BB489" s="220"/>
      <c r="BC489" s="220"/>
      <c r="BD489" s="220"/>
      <c r="BE489" s="220"/>
      <c r="BF489" s="220"/>
      <c r="BG489" s="35"/>
      <c r="CF489" s="274" t="s">
        <v>272</v>
      </c>
      <c r="CG489" s="277" t="s">
        <v>272</v>
      </c>
      <c r="CH489" s="247" t="b">
        <f t="shared" si="44"/>
        <v>0</v>
      </c>
      <c r="CI489" s="30"/>
      <c r="CJ489" s="30"/>
      <c r="CK489" s="30"/>
      <c r="CP489" s="222" t="b">
        <f t="shared" si="45"/>
        <v>0</v>
      </c>
      <c r="CQ489" s="222" t="b">
        <f t="shared" si="46"/>
        <v>0</v>
      </c>
      <c r="CY489" s="222" t="b">
        <f>CY134</f>
        <v>0</v>
      </c>
      <c r="DC489" s="37"/>
      <c r="DD489" s="223"/>
      <c r="DE489" s="223"/>
      <c r="DF489" s="223"/>
      <c r="DG489" s="223"/>
      <c r="DH489" s="223"/>
      <c r="DJ489" s="254"/>
      <c r="DS489" s="231"/>
    </row>
    <row r="490" spans="6:123">
      <c r="F490" s="220"/>
      <c r="G490" s="220"/>
      <c r="H490" s="220"/>
      <c r="I490" s="220"/>
      <c r="J490" s="220"/>
      <c r="K490" s="220"/>
      <c r="L490" s="220"/>
      <c r="M490" s="220"/>
      <c r="N490" s="220"/>
      <c r="O490" s="220"/>
      <c r="P490" s="220"/>
      <c r="Q490" s="220"/>
      <c r="R490" s="220"/>
      <c r="S490" s="220"/>
      <c r="T490" s="220"/>
      <c r="U490" s="220"/>
      <c r="V490" s="220"/>
      <c r="W490" s="220"/>
      <c r="X490" s="220"/>
      <c r="Y490" s="220"/>
      <c r="Z490" s="220"/>
      <c r="AA490" s="220"/>
      <c r="AB490" s="220"/>
      <c r="AC490" s="220"/>
      <c r="AD490" s="220"/>
      <c r="AE490" s="220"/>
      <c r="AF490" s="220"/>
      <c r="AG490" s="220"/>
      <c r="AH490" s="220"/>
      <c r="AI490" s="220"/>
      <c r="AJ490" s="220"/>
      <c r="AK490" s="220"/>
      <c r="AL490" s="220"/>
      <c r="AM490" s="220"/>
      <c r="AN490" s="220"/>
      <c r="AO490" s="220"/>
      <c r="AP490" s="220"/>
      <c r="AQ490" s="220"/>
      <c r="AR490" s="220"/>
      <c r="AS490" s="220"/>
      <c r="AT490" s="220"/>
      <c r="AU490" s="220"/>
      <c r="AV490" s="220"/>
      <c r="AW490" s="220"/>
      <c r="AX490" s="220"/>
      <c r="AY490" s="220"/>
      <c r="AZ490" s="220"/>
      <c r="BA490" s="220"/>
      <c r="BB490" s="220"/>
      <c r="BC490" s="220"/>
      <c r="BD490" s="220"/>
      <c r="BE490" s="220"/>
      <c r="BF490" s="220"/>
      <c r="BG490" s="35"/>
      <c r="CF490" s="274" t="s">
        <v>273</v>
      </c>
      <c r="CG490" s="277" t="s">
        <v>273</v>
      </c>
      <c r="CH490" s="247" t="b">
        <f t="shared" si="44"/>
        <v>0</v>
      </c>
      <c r="CI490" s="30"/>
      <c r="CJ490" s="30"/>
      <c r="CK490" s="30"/>
      <c r="CP490" s="222" t="b">
        <f t="shared" si="45"/>
        <v>0</v>
      </c>
      <c r="CQ490" s="222" t="b">
        <f t="shared" si="46"/>
        <v>0</v>
      </c>
      <c r="CY490" s="222" t="b">
        <f>CY134</f>
        <v>0</v>
      </c>
      <c r="DC490" s="37"/>
      <c r="DD490" s="223"/>
      <c r="DE490" s="223"/>
      <c r="DF490" s="223"/>
      <c r="DG490" s="223"/>
      <c r="DH490" s="223"/>
      <c r="DJ490" s="254"/>
      <c r="DS490" s="231"/>
    </row>
    <row r="491" spans="6:123">
      <c r="F491" s="220"/>
      <c r="G491" s="220"/>
      <c r="H491" s="220"/>
      <c r="I491" s="220"/>
      <c r="J491" s="220"/>
      <c r="K491" s="220"/>
      <c r="L491" s="220"/>
      <c r="M491" s="220"/>
      <c r="N491" s="220"/>
      <c r="O491" s="220"/>
      <c r="P491" s="220"/>
      <c r="Q491" s="220"/>
      <c r="R491" s="220"/>
      <c r="S491" s="220"/>
      <c r="T491" s="220"/>
      <c r="U491" s="220"/>
      <c r="V491" s="220"/>
      <c r="W491" s="220"/>
      <c r="X491" s="220"/>
      <c r="Y491" s="220"/>
      <c r="Z491" s="220"/>
      <c r="AA491" s="220"/>
      <c r="AB491" s="220"/>
      <c r="AC491" s="220"/>
      <c r="AD491" s="220"/>
      <c r="AE491" s="220"/>
      <c r="AF491" s="220"/>
      <c r="AG491" s="220"/>
      <c r="AH491" s="220"/>
      <c r="AI491" s="220"/>
      <c r="AJ491" s="220"/>
      <c r="AK491" s="220"/>
      <c r="AL491" s="220"/>
      <c r="AM491" s="220"/>
      <c r="AN491" s="220"/>
      <c r="AO491" s="220"/>
      <c r="AP491" s="220"/>
      <c r="AQ491" s="220"/>
      <c r="AR491" s="220"/>
      <c r="AS491" s="220"/>
      <c r="AT491" s="220"/>
      <c r="AU491" s="220"/>
      <c r="AV491" s="220"/>
      <c r="AW491" s="220"/>
      <c r="AX491" s="220"/>
      <c r="AY491" s="220"/>
      <c r="AZ491" s="220"/>
      <c r="BA491" s="220"/>
      <c r="BB491" s="220"/>
      <c r="BC491" s="220"/>
      <c r="BD491" s="220"/>
      <c r="BE491" s="220"/>
      <c r="BF491" s="220"/>
      <c r="BG491" s="35"/>
      <c r="CF491" s="274" t="s">
        <v>276</v>
      </c>
      <c r="CG491" s="277" t="s">
        <v>276</v>
      </c>
      <c r="CH491" s="247" t="b">
        <f t="shared" si="44"/>
        <v>0</v>
      </c>
      <c r="CI491" s="30"/>
      <c r="CJ491" s="30"/>
      <c r="CK491" s="30"/>
      <c r="CP491" s="222" t="b">
        <f t="shared" si="45"/>
        <v>0</v>
      </c>
      <c r="CQ491" s="222" t="b">
        <f t="shared" si="46"/>
        <v>0</v>
      </c>
      <c r="CY491" s="222" t="b">
        <f>CY134</f>
        <v>0</v>
      </c>
      <c r="DC491" s="37"/>
      <c r="DD491" s="223"/>
      <c r="DE491" s="223"/>
      <c r="DF491" s="223"/>
      <c r="DG491" s="223"/>
      <c r="DH491" s="223"/>
      <c r="DJ491" s="254"/>
      <c r="DS491" s="231"/>
    </row>
    <row r="492" spans="6:123">
      <c r="F492" s="220"/>
      <c r="G492" s="220"/>
      <c r="H492" s="220"/>
      <c r="I492" s="220"/>
      <c r="J492" s="220"/>
      <c r="K492" s="220"/>
      <c r="L492" s="220"/>
      <c r="M492" s="220"/>
      <c r="N492" s="220"/>
      <c r="O492" s="220"/>
      <c r="P492" s="220"/>
      <c r="Q492" s="220"/>
      <c r="R492" s="220"/>
      <c r="S492" s="220"/>
      <c r="T492" s="220"/>
      <c r="U492" s="220"/>
      <c r="V492" s="220"/>
      <c r="W492" s="220"/>
      <c r="X492" s="220"/>
      <c r="Y492" s="220"/>
      <c r="Z492" s="220"/>
      <c r="AA492" s="220"/>
      <c r="AB492" s="220"/>
      <c r="AC492" s="220"/>
      <c r="AD492" s="220"/>
      <c r="AE492" s="220"/>
      <c r="AF492" s="220"/>
      <c r="AG492" s="220"/>
      <c r="AH492" s="220"/>
      <c r="AI492" s="220"/>
      <c r="AJ492" s="220"/>
      <c r="AK492" s="220"/>
      <c r="AL492" s="220"/>
      <c r="AM492" s="220"/>
      <c r="AN492" s="220"/>
      <c r="AO492" s="220"/>
      <c r="AP492" s="220"/>
      <c r="AQ492" s="220"/>
      <c r="AR492" s="220"/>
      <c r="AS492" s="220"/>
      <c r="AT492" s="220"/>
      <c r="AU492" s="220"/>
      <c r="AV492" s="220"/>
      <c r="AW492" s="220"/>
      <c r="AX492" s="220"/>
      <c r="AY492" s="220"/>
      <c r="AZ492" s="220"/>
      <c r="BA492" s="220"/>
      <c r="BB492" s="220"/>
      <c r="BC492" s="220"/>
      <c r="BD492" s="220"/>
      <c r="BE492" s="220"/>
      <c r="BF492" s="220"/>
      <c r="BG492" s="35"/>
      <c r="CF492" s="274" t="s">
        <v>575</v>
      </c>
      <c r="CG492" s="277" t="s">
        <v>575</v>
      </c>
      <c r="CH492" s="247" t="b">
        <f t="shared" si="44"/>
        <v>0</v>
      </c>
      <c r="CI492" s="30"/>
      <c r="CJ492" s="30"/>
      <c r="CK492" s="30"/>
      <c r="CP492" s="222" t="b">
        <f t="shared" si="45"/>
        <v>0</v>
      </c>
      <c r="CQ492" s="222" t="b">
        <f t="shared" si="46"/>
        <v>0</v>
      </c>
      <c r="CZ492" s="222" t="b">
        <f>CZ135</f>
        <v>0</v>
      </c>
      <c r="DC492" s="37"/>
      <c r="DD492" s="223"/>
      <c r="DE492" s="223"/>
      <c r="DF492" s="223"/>
      <c r="DG492" s="223"/>
      <c r="DH492" s="223"/>
      <c r="DJ492" s="254"/>
      <c r="DS492" s="231"/>
    </row>
    <row r="493" spans="6:123">
      <c r="F493" s="220"/>
      <c r="G493" s="220"/>
      <c r="H493" s="220"/>
      <c r="I493" s="220"/>
      <c r="J493" s="220"/>
      <c r="K493" s="220"/>
      <c r="L493" s="220"/>
      <c r="M493" s="220"/>
      <c r="N493" s="220"/>
      <c r="O493" s="220"/>
      <c r="P493" s="220"/>
      <c r="Q493" s="220"/>
      <c r="R493" s="220"/>
      <c r="S493" s="220"/>
      <c r="T493" s="220"/>
      <c r="U493" s="220"/>
      <c r="V493" s="220"/>
      <c r="W493" s="220"/>
      <c r="X493" s="220"/>
      <c r="Y493" s="220"/>
      <c r="Z493" s="220"/>
      <c r="AA493" s="220"/>
      <c r="AB493" s="220"/>
      <c r="AC493" s="220"/>
      <c r="AD493" s="220"/>
      <c r="AE493" s="220"/>
      <c r="AF493" s="220"/>
      <c r="AG493" s="220"/>
      <c r="AH493" s="220"/>
      <c r="AI493" s="220"/>
      <c r="AJ493" s="220"/>
      <c r="AK493" s="220"/>
      <c r="AL493" s="220"/>
      <c r="AM493" s="220"/>
      <c r="AN493" s="220"/>
      <c r="AO493" s="220"/>
      <c r="AP493" s="220"/>
      <c r="AQ493" s="220"/>
      <c r="AR493" s="220"/>
      <c r="AS493" s="220"/>
      <c r="AT493" s="220"/>
      <c r="AU493" s="220"/>
      <c r="AV493" s="220"/>
      <c r="AW493" s="220"/>
      <c r="AX493" s="220"/>
      <c r="AY493" s="220"/>
      <c r="AZ493" s="220"/>
      <c r="BA493" s="220"/>
      <c r="BB493" s="220"/>
      <c r="BC493" s="220"/>
      <c r="BD493" s="220"/>
      <c r="BE493" s="220"/>
      <c r="BF493" s="220"/>
      <c r="BG493" s="35"/>
      <c r="CF493" s="274" t="s">
        <v>689</v>
      </c>
      <c r="CG493" s="277" t="s">
        <v>689</v>
      </c>
      <c r="CH493" s="247" t="b">
        <f t="shared" si="44"/>
        <v>0</v>
      </c>
      <c r="CI493" s="30"/>
      <c r="CJ493" s="30"/>
      <c r="CK493" s="30"/>
      <c r="CP493" s="222" t="b">
        <f t="shared" si="45"/>
        <v>0</v>
      </c>
      <c r="CQ493" s="222" t="b">
        <f t="shared" si="46"/>
        <v>0</v>
      </c>
      <c r="CY493" s="222" t="b">
        <f>CY134</f>
        <v>0</v>
      </c>
      <c r="DC493" s="37"/>
      <c r="DD493" s="223"/>
      <c r="DE493" s="223"/>
      <c r="DF493" s="223"/>
      <c r="DG493" s="223"/>
      <c r="DH493" s="223"/>
      <c r="DJ493" s="254"/>
      <c r="DS493" s="231"/>
    </row>
    <row r="494" spans="6:123">
      <c r="F494" s="220"/>
      <c r="G494" s="220"/>
      <c r="H494" s="220"/>
      <c r="I494" s="220"/>
      <c r="J494" s="220"/>
      <c r="K494" s="220"/>
      <c r="L494" s="220"/>
      <c r="M494" s="220"/>
      <c r="N494" s="220"/>
      <c r="O494" s="220"/>
      <c r="P494" s="220"/>
      <c r="Q494" s="220"/>
      <c r="R494" s="220"/>
      <c r="S494" s="220"/>
      <c r="T494" s="220"/>
      <c r="U494" s="220"/>
      <c r="V494" s="220"/>
      <c r="W494" s="220"/>
      <c r="X494" s="220"/>
      <c r="Y494" s="220"/>
      <c r="Z494" s="220"/>
      <c r="AA494" s="220"/>
      <c r="AB494" s="220"/>
      <c r="AC494" s="220"/>
      <c r="AD494" s="220"/>
      <c r="AE494" s="220"/>
      <c r="AF494" s="220"/>
      <c r="AG494" s="220"/>
      <c r="AH494" s="220"/>
      <c r="AI494" s="220"/>
      <c r="AJ494" s="220"/>
      <c r="AK494" s="220"/>
      <c r="AL494" s="220"/>
      <c r="AM494" s="220"/>
      <c r="AN494" s="220"/>
      <c r="AO494" s="220"/>
      <c r="AP494" s="220"/>
      <c r="AQ494" s="220"/>
      <c r="AR494" s="220"/>
      <c r="AS494" s="220"/>
      <c r="AT494" s="220"/>
      <c r="AU494" s="220"/>
      <c r="AV494" s="220"/>
      <c r="AW494" s="220"/>
      <c r="AX494" s="220"/>
      <c r="AY494" s="220"/>
      <c r="AZ494" s="220"/>
      <c r="BA494" s="220"/>
      <c r="BB494" s="220"/>
      <c r="BC494" s="220"/>
      <c r="BD494" s="220"/>
      <c r="BE494" s="220"/>
      <c r="BF494" s="220"/>
      <c r="BG494" s="35"/>
      <c r="CF494" s="274" t="s">
        <v>277</v>
      </c>
      <c r="CG494" s="277" t="s">
        <v>277</v>
      </c>
      <c r="CH494" s="247" t="b">
        <f t="shared" si="44"/>
        <v>0</v>
      </c>
      <c r="CI494" s="30"/>
      <c r="CJ494" s="30"/>
      <c r="CK494" s="30"/>
      <c r="CP494" s="222" t="b">
        <f t="shared" si="45"/>
        <v>0</v>
      </c>
      <c r="CQ494" s="222" t="b">
        <f t="shared" si="46"/>
        <v>0</v>
      </c>
      <c r="CY494" s="222" t="b">
        <f>CY134</f>
        <v>0</v>
      </c>
      <c r="DC494" s="37"/>
      <c r="DD494" s="223"/>
      <c r="DE494" s="223"/>
      <c r="DF494" s="223"/>
      <c r="DG494" s="223"/>
      <c r="DH494" s="223"/>
      <c r="DJ494" s="254"/>
      <c r="DS494" s="231"/>
    </row>
    <row r="495" spans="6:123">
      <c r="F495" s="220"/>
      <c r="G495" s="220"/>
      <c r="H495" s="220"/>
      <c r="I495" s="220"/>
      <c r="J495" s="220"/>
      <c r="K495" s="220"/>
      <c r="L495" s="220"/>
      <c r="M495" s="220"/>
      <c r="N495" s="220"/>
      <c r="O495" s="220"/>
      <c r="P495" s="220"/>
      <c r="Q495" s="220"/>
      <c r="R495" s="220"/>
      <c r="S495" s="220"/>
      <c r="T495" s="220"/>
      <c r="U495" s="220"/>
      <c r="V495" s="220"/>
      <c r="W495" s="220"/>
      <c r="X495" s="220"/>
      <c r="Y495" s="220"/>
      <c r="Z495" s="220"/>
      <c r="AA495" s="220"/>
      <c r="AB495" s="220"/>
      <c r="AC495" s="220"/>
      <c r="AD495" s="220"/>
      <c r="AE495" s="220"/>
      <c r="AF495" s="220"/>
      <c r="AG495" s="220"/>
      <c r="AH495" s="220"/>
      <c r="AI495" s="220"/>
      <c r="AJ495" s="220"/>
      <c r="AK495" s="220"/>
      <c r="AL495" s="220"/>
      <c r="AM495" s="220"/>
      <c r="AN495" s="220"/>
      <c r="AO495" s="220"/>
      <c r="AP495" s="220"/>
      <c r="AQ495" s="220"/>
      <c r="AR495" s="220"/>
      <c r="AS495" s="220"/>
      <c r="AT495" s="220"/>
      <c r="AU495" s="220"/>
      <c r="AV495" s="220"/>
      <c r="AW495" s="220"/>
      <c r="AX495" s="220"/>
      <c r="AY495" s="220"/>
      <c r="AZ495" s="220"/>
      <c r="BA495" s="220"/>
      <c r="BB495" s="220"/>
      <c r="BC495" s="220"/>
      <c r="BD495" s="220"/>
      <c r="BE495" s="220"/>
      <c r="BF495" s="220"/>
      <c r="BG495" s="35"/>
      <c r="CF495" s="274" t="s">
        <v>278</v>
      </c>
      <c r="CG495" s="277" t="s">
        <v>278</v>
      </c>
      <c r="CH495" s="247" t="b">
        <f t="shared" si="44"/>
        <v>0</v>
      </c>
      <c r="CI495" s="30"/>
      <c r="CJ495" s="30"/>
      <c r="CK495" s="30"/>
      <c r="CP495" s="222" t="b">
        <f t="shared" si="45"/>
        <v>0</v>
      </c>
      <c r="CQ495" s="222" t="b">
        <f t="shared" si="46"/>
        <v>0</v>
      </c>
      <c r="CT495" s="222" t="b">
        <f>CT129</f>
        <v>0</v>
      </c>
      <c r="CY495" s="222" t="b">
        <f>CY134</f>
        <v>0</v>
      </c>
      <c r="DC495" s="37"/>
      <c r="DD495" s="223"/>
      <c r="DE495" s="223"/>
      <c r="DF495" s="223"/>
      <c r="DG495" s="223"/>
      <c r="DH495" s="223"/>
      <c r="DJ495" s="254"/>
      <c r="DS495" s="231"/>
    </row>
    <row r="496" spans="6:123">
      <c r="F496" s="220"/>
      <c r="G496" s="220"/>
      <c r="H496" s="220"/>
      <c r="I496" s="220"/>
      <c r="J496" s="220"/>
      <c r="K496" s="220"/>
      <c r="L496" s="220"/>
      <c r="M496" s="220"/>
      <c r="N496" s="220"/>
      <c r="O496" s="220"/>
      <c r="P496" s="220"/>
      <c r="Q496" s="220"/>
      <c r="R496" s="220"/>
      <c r="S496" s="220"/>
      <c r="T496" s="220"/>
      <c r="U496" s="220"/>
      <c r="V496" s="220"/>
      <c r="W496" s="220"/>
      <c r="X496" s="220"/>
      <c r="Y496" s="220"/>
      <c r="Z496" s="220"/>
      <c r="AA496" s="220"/>
      <c r="AB496" s="220"/>
      <c r="AC496" s="220"/>
      <c r="AD496" s="220"/>
      <c r="AE496" s="220"/>
      <c r="AF496" s="220"/>
      <c r="AG496" s="220"/>
      <c r="AH496" s="220"/>
      <c r="AI496" s="220"/>
      <c r="AJ496" s="220"/>
      <c r="AK496" s="220"/>
      <c r="AL496" s="220"/>
      <c r="AM496" s="220"/>
      <c r="AN496" s="220"/>
      <c r="AO496" s="220"/>
      <c r="AP496" s="220"/>
      <c r="AQ496" s="220"/>
      <c r="AR496" s="220"/>
      <c r="AS496" s="220"/>
      <c r="AT496" s="220"/>
      <c r="AU496" s="220"/>
      <c r="AV496" s="220"/>
      <c r="AW496" s="220"/>
      <c r="AX496" s="220"/>
      <c r="AY496" s="220"/>
      <c r="AZ496" s="220"/>
      <c r="BA496" s="220"/>
      <c r="BB496" s="220"/>
      <c r="BC496" s="220"/>
      <c r="BD496" s="220"/>
      <c r="BE496" s="220"/>
      <c r="BF496" s="220"/>
      <c r="BG496" s="35"/>
      <c r="CF496" s="274" t="s">
        <v>498</v>
      </c>
      <c r="CG496" s="277" t="s">
        <v>498</v>
      </c>
      <c r="CH496" s="247" t="b">
        <f t="shared" si="44"/>
        <v>0</v>
      </c>
      <c r="CI496" s="30"/>
      <c r="CJ496" s="30"/>
      <c r="CK496" s="30"/>
      <c r="CP496" s="222" t="b">
        <f t="shared" si="45"/>
        <v>0</v>
      </c>
      <c r="CQ496" s="222" t="b">
        <f t="shared" si="46"/>
        <v>0</v>
      </c>
      <c r="CZ496" s="222" t="b">
        <f>CZ135</f>
        <v>0</v>
      </c>
      <c r="DC496" s="37"/>
      <c r="DD496" s="223"/>
      <c r="DE496" s="223"/>
      <c r="DF496" s="223"/>
      <c r="DG496" s="223"/>
      <c r="DH496" s="223"/>
      <c r="DJ496" s="254"/>
      <c r="DS496" s="231"/>
    </row>
    <row r="497" spans="6:123">
      <c r="F497" s="220"/>
      <c r="G497" s="220"/>
      <c r="H497" s="220"/>
      <c r="I497" s="220"/>
      <c r="J497" s="220"/>
      <c r="K497" s="220"/>
      <c r="L497" s="220"/>
      <c r="M497" s="220"/>
      <c r="N497" s="220"/>
      <c r="O497" s="220"/>
      <c r="P497" s="220"/>
      <c r="Q497" s="220"/>
      <c r="R497" s="220"/>
      <c r="S497" s="220"/>
      <c r="T497" s="220"/>
      <c r="U497" s="220"/>
      <c r="V497" s="220"/>
      <c r="W497" s="220"/>
      <c r="X497" s="220"/>
      <c r="Y497" s="220"/>
      <c r="Z497" s="220"/>
      <c r="AA497" s="220"/>
      <c r="AB497" s="220"/>
      <c r="AC497" s="220"/>
      <c r="AD497" s="220"/>
      <c r="AE497" s="220"/>
      <c r="AF497" s="220"/>
      <c r="AG497" s="220"/>
      <c r="AH497" s="220"/>
      <c r="AI497" s="220"/>
      <c r="AJ497" s="220"/>
      <c r="AK497" s="220"/>
      <c r="AL497" s="220"/>
      <c r="AM497" s="220"/>
      <c r="AN497" s="220"/>
      <c r="AO497" s="220"/>
      <c r="AP497" s="220"/>
      <c r="AQ497" s="220"/>
      <c r="AR497" s="220"/>
      <c r="AS497" s="220"/>
      <c r="AT497" s="220"/>
      <c r="AU497" s="220"/>
      <c r="AV497" s="220"/>
      <c r="AW497" s="220"/>
      <c r="AX497" s="220"/>
      <c r="AY497" s="220"/>
      <c r="AZ497" s="220"/>
      <c r="BA497" s="220"/>
      <c r="BB497" s="220"/>
      <c r="BC497" s="220"/>
      <c r="BD497" s="220"/>
      <c r="BE497" s="220"/>
      <c r="BF497" s="220"/>
      <c r="BG497" s="35"/>
      <c r="CF497" s="274" t="s">
        <v>279</v>
      </c>
      <c r="CG497" s="277" t="s">
        <v>279</v>
      </c>
      <c r="CH497" s="247" t="b">
        <f t="shared" si="44"/>
        <v>0</v>
      </c>
      <c r="CI497" s="30"/>
      <c r="CJ497" s="30"/>
      <c r="CK497" s="30"/>
      <c r="CP497" s="222" t="b">
        <f t="shared" si="45"/>
        <v>0</v>
      </c>
      <c r="CQ497" s="222" t="b">
        <f t="shared" si="46"/>
        <v>0</v>
      </c>
      <c r="CY497" s="222" t="b">
        <f>CY134</f>
        <v>0</v>
      </c>
      <c r="DC497" s="37"/>
      <c r="DD497" s="223"/>
      <c r="DE497" s="223"/>
      <c r="DF497" s="223"/>
      <c r="DG497" s="223"/>
      <c r="DH497" s="223"/>
      <c r="DJ497" s="254"/>
      <c r="DS497" s="231"/>
    </row>
    <row r="498" spans="6:123">
      <c r="F498" s="220"/>
      <c r="G498" s="220"/>
      <c r="H498" s="220"/>
      <c r="I498" s="220"/>
      <c r="J498" s="220"/>
      <c r="K498" s="220"/>
      <c r="L498" s="220"/>
      <c r="M498" s="220"/>
      <c r="N498" s="220"/>
      <c r="O498" s="220"/>
      <c r="P498" s="220"/>
      <c r="Q498" s="220"/>
      <c r="R498" s="220"/>
      <c r="S498" s="220"/>
      <c r="T498" s="220"/>
      <c r="U498" s="220"/>
      <c r="V498" s="220"/>
      <c r="W498" s="220"/>
      <c r="X498" s="220"/>
      <c r="Y498" s="220"/>
      <c r="Z498" s="220"/>
      <c r="AA498" s="220"/>
      <c r="AB498" s="220"/>
      <c r="AC498" s="220"/>
      <c r="AD498" s="220"/>
      <c r="AE498" s="220"/>
      <c r="AF498" s="220"/>
      <c r="AG498" s="220"/>
      <c r="AH498" s="220"/>
      <c r="AI498" s="220"/>
      <c r="AJ498" s="220"/>
      <c r="AK498" s="220"/>
      <c r="AL498" s="220"/>
      <c r="AM498" s="220"/>
      <c r="AN498" s="220"/>
      <c r="AO498" s="220"/>
      <c r="AP498" s="220"/>
      <c r="AQ498" s="220"/>
      <c r="AR498" s="220"/>
      <c r="AS498" s="220"/>
      <c r="AT498" s="220"/>
      <c r="AU498" s="220"/>
      <c r="AV498" s="220"/>
      <c r="AW498" s="220"/>
      <c r="AX498" s="220"/>
      <c r="AY498" s="220"/>
      <c r="AZ498" s="220"/>
      <c r="BA498" s="220"/>
      <c r="BB498" s="220"/>
      <c r="BC498" s="220"/>
      <c r="BD498" s="220"/>
      <c r="BE498" s="220"/>
      <c r="BF498" s="220"/>
      <c r="BG498" s="35"/>
      <c r="CF498" s="274" t="s">
        <v>282</v>
      </c>
      <c r="CG498" s="277" t="s">
        <v>282</v>
      </c>
      <c r="CH498" s="247" t="b">
        <f t="shared" si="44"/>
        <v>0</v>
      </c>
      <c r="CI498" s="30"/>
      <c r="CJ498" s="30"/>
      <c r="CK498" s="30"/>
      <c r="CP498" s="222" t="b">
        <f t="shared" si="45"/>
        <v>0</v>
      </c>
      <c r="CQ498" s="222" t="b">
        <f t="shared" si="46"/>
        <v>0</v>
      </c>
      <c r="CY498" s="222" t="b">
        <f>CY134</f>
        <v>0</v>
      </c>
      <c r="DC498" s="37"/>
      <c r="DD498" s="223"/>
      <c r="DE498" s="223"/>
      <c r="DF498" s="223"/>
      <c r="DG498" s="223"/>
      <c r="DH498" s="223"/>
      <c r="DJ498" s="254"/>
      <c r="DS498" s="231"/>
    </row>
    <row r="499" spans="6:123">
      <c r="F499" s="220"/>
      <c r="G499" s="220"/>
      <c r="H499" s="220"/>
      <c r="I499" s="220"/>
      <c r="J499" s="220"/>
      <c r="K499" s="220"/>
      <c r="L499" s="220"/>
      <c r="M499" s="220"/>
      <c r="N499" s="220"/>
      <c r="O499" s="220"/>
      <c r="P499" s="220"/>
      <c r="Q499" s="220"/>
      <c r="R499" s="220"/>
      <c r="S499" s="220"/>
      <c r="T499" s="220"/>
      <c r="U499" s="220"/>
      <c r="V499" s="220"/>
      <c r="W499" s="220"/>
      <c r="X499" s="220"/>
      <c r="Y499" s="220"/>
      <c r="Z499" s="220"/>
      <c r="AA499" s="220"/>
      <c r="AB499" s="220"/>
      <c r="AC499" s="220"/>
      <c r="AD499" s="220"/>
      <c r="AE499" s="220"/>
      <c r="AF499" s="220"/>
      <c r="AG499" s="220"/>
      <c r="AH499" s="220"/>
      <c r="AI499" s="220"/>
      <c r="AJ499" s="220"/>
      <c r="AK499" s="220"/>
      <c r="AL499" s="220"/>
      <c r="AM499" s="220"/>
      <c r="AN499" s="220"/>
      <c r="AO499" s="220"/>
      <c r="AP499" s="220"/>
      <c r="AQ499" s="220"/>
      <c r="AR499" s="220"/>
      <c r="AS499" s="220"/>
      <c r="AT499" s="220"/>
      <c r="AU499" s="220"/>
      <c r="AV499" s="220"/>
      <c r="AW499" s="220"/>
      <c r="AX499" s="220"/>
      <c r="AY499" s="220"/>
      <c r="AZ499" s="220"/>
      <c r="BA499" s="220"/>
      <c r="BB499" s="220"/>
      <c r="BC499" s="220"/>
      <c r="BD499" s="220"/>
      <c r="BE499" s="220"/>
      <c r="BF499" s="220"/>
      <c r="BG499" s="35"/>
      <c r="CF499" s="274" t="s">
        <v>283</v>
      </c>
      <c r="CG499" s="277" t="s">
        <v>283</v>
      </c>
      <c r="CH499" s="247" t="b">
        <f t="shared" si="44"/>
        <v>0</v>
      </c>
      <c r="CI499" s="30"/>
      <c r="CJ499" s="30"/>
      <c r="CK499" s="30"/>
      <c r="CP499" s="222" t="b">
        <f t="shared" si="45"/>
        <v>0</v>
      </c>
      <c r="CQ499" s="222" t="b">
        <f t="shared" si="46"/>
        <v>0</v>
      </c>
      <c r="CT499" s="222" t="b">
        <f>CT129</f>
        <v>0</v>
      </c>
      <c r="CY499" s="222" t="b">
        <f>CY134</f>
        <v>0</v>
      </c>
      <c r="CZ499" s="222" t="b">
        <f>CZ135</f>
        <v>0</v>
      </c>
      <c r="DC499" s="37"/>
      <c r="DD499" s="223"/>
      <c r="DE499" s="223"/>
      <c r="DF499" s="223"/>
      <c r="DG499" s="223"/>
      <c r="DH499" s="223"/>
      <c r="DJ499" s="254"/>
      <c r="DS499" s="231"/>
    </row>
    <row r="500" spans="6:123">
      <c r="F500" s="220"/>
      <c r="G500" s="220"/>
      <c r="H500" s="220"/>
      <c r="I500" s="220"/>
      <c r="J500" s="220"/>
      <c r="K500" s="220"/>
      <c r="L500" s="220"/>
      <c r="M500" s="220"/>
      <c r="N500" s="220"/>
      <c r="O500" s="220"/>
      <c r="P500" s="220"/>
      <c r="Q500" s="220"/>
      <c r="R500" s="220"/>
      <c r="S500" s="220"/>
      <c r="T500" s="220"/>
      <c r="U500" s="220"/>
      <c r="V500" s="220"/>
      <c r="W500" s="220"/>
      <c r="X500" s="220"/>
      <c r="Y500" s="220"/>
      <c r="Z500" s="220"/>
      <c r="AA500" s="220"/>
      <c r="AB500" s="220"/>
      <c r="AC500" s="220"/>
      <c r="AD500" s="220"/>
      <c r="AE500" s="220"/>
      <c r="AF500" s="220"/>
      <c r="AG500" s="220"/>
      <c r="AH500" s="220"/>
      <c r="AI500" s="220"/>
      <c r="AJ500" s="220"/>
      <c r="AK500" s="220"/>
      <c r="AL500" s="220"/>
      <c r="AM500" s="220"/>
      <c r="AN500" s="220"/>
      <c r="AO500" s="220"/>
      <c r="AP500" s="220"/>
      <c r="AQ500" s="220"/>
      <c r="AR500" s="220"/>
      <c r="AS500" s="220"/>
      <c r="AT500" s="220"/>
      <c r="AU500" s="220"/>
      <c r="AV500" s="220"/>
      <c r="AW500" s="220"/>
      <c r="AX500" s="220"/>
      <c r="AY500" s="220"/>
      <c r="AZ500" s="220"/>
      <c r="BA500" s="220"/>
      <c r="BB500" s="220"/>
      <c r="BC500" s="220"/>
      <c r="BD500" s="220"/>
      <c r="BE500" s="220"/>
      <c r="BF500" s="220"/>
      <c r="BG500" s="35"/>
      <c r="CF500" s="274" t="s">
        <v>284</v>
      </c>
      <c r="CG500" s="277" t="s">
        <v>284</v>
      </c>
      <c r="CH500" s="247" t="b">
        <f t="shared" si="44"/>
        <v>0</v>
      </c>
      <c r="CI500" s="30"/>
      <c r="CJ500" s="30"/>
      <c r="CK500" s="30"/>
      <c r="CP500" s="222" t="b">
        <f t="shared" si="45"/>
        <v>0</v>
      </c>
      <c r="CQ500" s="222" t="b">
        <f t="shared" si="46"/>
        <v>0</v>
      </c>
      <c r="CY500" s="222" t="b">
        <f>CY134</f>
        <v>0</v>
      </c>
      <c r="DC500" s="37"/>
      <c r="DD500" s="223"/>
      <c r="DE500" s="223"/>
      <c r="DF500" s="223"/>
      <c r="DG500" s="223"/>
      <c r="DH500" s="223"/>
      <c r="DJ500" s="254"/>
      <c r="DS500" s="231"/>
    </row>
    <row r="501" spans="6:123">
      <c r="F501" s="220"/>
      <c r="G501" s="220"/>
      <c r="H501" s="220"/>
      <c r="I501" s="220"/>
      <c r="J501" s="220"/>
      <c r="K501" s="220"/>
      <c r="L501" s="220"/>
      <c r="M501" s="220"/>
      <c r="N501" s="220"/>
      <c r="O501" s="220"/>
      <c r="P501" s="220"/>
      <c r="Q501" s="220"/>
      <c r="R501" s="220"/>
      <c r="S501" s="220"/>
      <c r="T501" s="220"/>
      <c r="U501" s="220"/>
      <c r="V501" s="220"/>
      <c r="W501" s="220"/>
      <c r="X501" s="220"/>
      <c r="Y501" s="220"/>
      <c r="Z501" s="220"/>
      <c r="AA501" s="220"/>
      <c r="AB501" s="220"/>
      <c r="AC501" s="220"/>
      <c r="AD501" s="220"/>
      <c r="AE501" s="220"/>
      <c r="AF501" s="220"/>
      <c r="AG501" s="220"/>
      <c r="AH501" s="220"/>
      <c r="AI501" s="220"/>
      <c r="AJ501" s="220"/>
      <c r="AK501" s="220"/>
      <c r="AL501" s="220"/>
      <c r="AM501" s="220"/>
      <c r="AN501" s="220"/>
      <c r="AO501" s="220"/>
      <c r="AP501" s="220"/>
      <c r="AQ501" s="220"/>
      <c r="AR501" s="220"/>
      <c r="AS501" s="220"/>
      <c r="AT501" s="220"/>
      <c r="AU501" s="220"/>
      <c r="AV501" s="220"/>
      <c r="AW501" s="220"/>
      <c r="AX501" s="220"/>
      <c r="AY501" s="220"/>
      <c r="AZ501" s="220"/>
      <c r="BA501" s="220"/>
      <c r="BB501" s="220"/>
      <c r="BC501" s="220"/>
      <c r="BD501" s="220"/>
      <c r="BE501" s="220"/>
      <c r="BF501" s="220"/>
      <c r="BG501" s="35"/>
      <c r="CF501" s="274" t="s">
        <v>499</v>
      </c>
      <c r="CG501" s="277" t="s">
        <v>499</v>
      </c>
      <c r="CH501" s="247" t="b">
        <f t="shared" si="44"/>
        <v>0</v>
      </c>
      <c r="CI501" s="30"/>
      <c r="CJ501" s="30"/>
      <c r="CK501" s="30"/>
      <c r="CP501" s="222" t="b">
        <f t="shared" si="45"/>
        <v>0</v>
      </c>
      <c r="CQ501" s="222" t="b">
        <f t="shared" si="46"/>
        <v>0</v>
      </c>
      <c r="CX501" s="222" t="b">
        <f>CX133</f>
        <v>0</v>
      </c>
      <c r="CZ501" s="222" t="b">
        <f>CZ135</f>
        <v>0</v>
      </c>
      <c r="DC501" s="37"/>
      <c r="DD501" s="223"/>
      <c r="DE501" s="223"/>
      <c r="DF501" s="223"/>
      <c r="DG501" s="223"/>
      <c r="DH501" s="223"/>
      <c r="DJ501" s="254"/>
      <c r="DS501" s="231"/>
    </row>
    <row r="502" spans="6:123">
      <c r="F502" s="220"/>
      <c r="G502" s="220"/>
      <c r="H502" s="220"/>
      <c r="I502" s="220"/>
      <c r="J502" s="220"/>
      <c r="K502" s="220"/>
      <c r="L502" s="220"/>
      <c r="M502" s="220"/>
      <c r="N502" s="220"/>
      <c r="O502" s="220"/>
      <c r="P502" s="220"/>
      <c r="Q502" s="220"/>
      <c r="R502" s="220"/>
      <c r="S502" s="220"/>
      <c r="T502" s="220"/>
      <c r="U502" s="220"/>
      <c r="V502" s="220"/>
      <c r="W502" s="220"/>
      <c r="X502" s="220"/>
      <c r="Y502" s="220"/>
      <c r="Z502" s="220"/>
      <c r="AA502" s="220"/>
      <c r="AB502" s="220"/>
      <c r="AC502" s="220"/>
      <c r="AD502" s="220"/>
      <c r="AE502" s="220"/>
      <c r="AF502" s="220"/>
      <c r="AG502" s="220"/>
      <c r="AH502" s="220"/>
      <c r="AI502" s="220"/>
      <c r="AJ502" s="220"/>
      <c r="AK502" s="220"/>
      <c r="AL502" s="220"/>
      <c r="AM502" s="220"/>
      <c r="AN502" s="220"/>
      <c r="AO502" s="220"/>
      <c r="AP502" s="220"/>
      <c r="AQ502" s="220"/>
      <c r="AR502" s="220"/>
      <c r="AS502" s="220"/>
      <c r="AT502" s="220"/>
      <c r="AU502" s="220"/>
      <c r="AV502" s="220"/>
      <c r="AW502" s="220"/>
      <c r="AX502" s="220"/>
      <c r="AY502" s="220"/>
      <c r="AZ502" s="220"/>
      <c r="BA502" s="220"/>
      <c r="BB502" s="220"/>
      <c r="BC502" s="220"/>
      <c r="BD502" s="220"/>
      <c r="BE502" s="220"/>
      <c r="BF502" s="220"/>
      <c r="BG502" s="35"/>
      <c r="CF502" s="274" t="s">
        <v>285</v>
      </c>
      <c r="CG502" s="277" t="s">
        <v>285</v>
      </c>
      <c r="CH502" s="247" t="b">
        <f t="shared" si="44"/>
        <v>0</v>
      </c>
      <c r="CI502" s="30"/>
      <c r="CJ502" s="30"/>
      <c r="CK502" s="30"/>
      <c r="CP502" s="222" t="b">
        <f t="shared" si="45"/>
        <v>0</v>
      </c>
      <c r="CQ502" s="222" t="b">
        <f t="shared" si="46"/>
        <v>0</v>
      </c>
      <c r="CT502" s="222" t="b">
        <f>CT129</f>
        <v>0</v>
      </c>
      <c r="CY502" s="222" t="b">
        <f>CY134</f>
        <v>0</v>
      </c>
      <c r="DC502" s="37"/>
      <c r="DD502" s="223"/>
      <c r="DE502" s="223"/>
      <c r="DF502" s="223"/>
      <c r="DG502" s="223"/>
      <c r="DH502" s="223"/>
      <c r="DJ502" s="254"/>
      <c r="DS502" s="231"/>
    </row>
    <row r="503" spans="6:123">
      <c r="F503" s="220"/>
      <c r="G503" s="220"/>
      <c r="H503" s="220"/>
      <c r="I503" s="220"/>
      <c r="J503" s="220"/>
      <c r="K503" s="220"/>
      <c r="L503" s="220"/>
      <c r="M503" s="220"/>
      <c r="N503" s="220"/>
      <c r="O503" s="220"/>
      <c r="P503" s="220"/>
      <c r="Q503" s="220"/>
      <c r="R503" s="220"/>
      <c r="S503" s="220"/>
      <c r="T503" s="220"/>
      <c r="U503" s="220"/>
      <c r="V503" s="220"/>
      <c r="W503" s="220"/>
      <c r="X503" s="220"/>
      <c r="Y503" s="220"/>
      <c r="Z503" s="220"/>
      <c r="AA503" s="220"/>
      <c r="AB503" s="220"/>
      <c r="AC503" s="220"/>
      <c r="AD503" s="220"/>
      <c r="AE503" s="220"/>
      <c r="AF503" s="220"/>
      <c r="AG503" s="220"/>
      <c r="AH503" s="220"/>
      <c r="AI503" s="220"/>
      <c r="AJ503" s="220"/>
      <c r="AK503" s="220"/>
      <c r="AL503" s="220"/>
      <c r="AM503" s="220"/>
      <c r="AN503" s="220"/>
      <c r="AO503" s="220"/>
      <c r="AP503" s="220"/>
      <c r="AQ503" s="220"/>
      <c r="AR503" s="220"/>
      <c r="AS503" s="220"/>
      <c r="AT503" s="220"/>
      <c r="AU503" s="220"/>
      <c r="AV503" s="220"/>
      <c r="AW503" s="220"/>
      <c r="AX503" s="220"/>
      <c r="AY503" s="220"/>
      <c r="AZ503" s="220"/>
      <c r="BA503" s="220"/>
      <c r="BB503" s="220"/>
      <c r="BC503" s="220"/>
      <c r="BD503" s="220"/>
      <c r="BE503" s="220"/>
      <c r="BF503" s="220"/>
      <c r="BG503" s="35"/>
      <c r="CF503" s="274" t="s">
        <v>500</v>
      </c>
      <c r="CG503" s="277" t="s">
        <v>500</v>
      </c>
      <c r="CH503" s="247" t="b">
        <f t="shared" si="44"/>
        <v>0</v>
      </c>
      <c r="CI503" s="30"/>
      <c r="CJ503" s="30"/>
      <c r="CK503" s="30"/>
      <c r="CP503" s="222" t="b">
        <f t="shared" si="45"/>
        <v>0</v>
      </c>
      <c r="CQ503" s="222" t="b">
        <f t="shared" si="46"/>
        <v>0</v>
      </c>
      <c r="CX503" s="222" t="b">
        <f>CX133</f>
        <v>0</v>
      </c>
      <c r="CZ503" s="222" t="b">
        <f>CZ135</f>
        <v>0</v>
      </c>
      <c r="DC503" s="37"/>
      <c r="DD503" s="223"/>
      <c r="DE503" s="223"/>
      <c r="DF503" s="223"/>
      <c r="DG503" s="223"/>
      <c r="DH503" s="223"/>
      <c r="DJ503" s="254"/>
      <c r="DS503" s="231"/>
    </row>
    <row r="504" spans="6:123">
      <c r="F504" s="220"/>
      <c r="G504" s="220"/>
      <c r="H504" s="220"/>
      <c r="I504" s="220"/>
      <c r="J504" s="220"/>
      <c r="K504" s="220"/>
      <c r="L504" s="220"/>
      <c r="M504" s="220"/>
      <c r="N504" s="220"/>
      <c r="O504" s="220"/>
      <c r="P504" s="220"/>
      <c r="Q504" s="220"/>
      <c r="R504" s="220"/>
      <c r="S504" s="220"/>
      <c r="T504" s="220"/>
      <c r="U504" s="220"/>
      <c r="V504" s="220"/>
      <c r="W504" s="220"/>
      <c r="X504" s="220"/>
      <c r="Y504" s="220"/>
      <c r="Z504" s="220"/>
      <c r="AA504" s="220"/>
      <c r="AB504" s="220"/>
      <c r="AC504" s="220"/>
      <c r="AD504" s="220"/>
      <c r="AE504" s="220"/>
      <c r="AF504" s="220"/>
      <c r="AG504" s="220"/>
      <c r="AH504" s="220"/>
      <c r="AI504" s="220"/>
      <c r="AJ504" s="220"/>
      <c r="AK504" s="220"/>
      <c r="AL504" s="220"/>
      <c r="AM504" s="220"/>
      <c r="AN504" s="220"/>
      <c r="AO504" s="220"/>
      <c r="AP504" s="220"/>
      <c r="AQ504" s="220"/>
      <c r="AR504" s="220"/>
      <c r="AS504" s="220"/>
      <c r="AT504" s="220"/>
      <c r="AU504" s="220"/>
      <c r="AV504" s="220"/>
      <c r="AW504" s="220"/>
      <c r="AX504" s="220"/>
      <c r="AY504" s="220"/>
      <c r="AZ504" s="220"/>
      <c r="BA504" s="220"/>
      <c r="BB504" s="220"/>
      <c r="BC504" s="220"/>
      <c r="BD504" s="220"/>
      <c r="BE504" s="220"/>
      <c r="BF504" s="220"/>
      <c r="BG504" s="35"/>
      <c r="CF504" s="274" t="s">
        <v>287</v>
      </c>
      <c r="CG504" s="277" t="s">
        <v>287</v>
      </c>
      <c r="CH504" s="247" t="b">
        <f t="shared" si="44"/>
        <v>0</v>
      </c>
      <c r="CI504" s="30"/>
      <c r="CJ504" s="30"/>
      <c r="CK504" s="30"/>
      <c r="CP504" s="222" t="b">
        <f t="shared" si="45"/>
        <v>0</v>
      </c>
      <c r="CQ504" s="222" t="b">
        <f t="shared" si="46"/>
        <v>0</v>
      </c>
      <c r="CY504" s="222" t="b">
        <f>CY134</f>
        <v>0</v>
      </c>
      <c r="DC504" s="37"/>
      <c r="DD504" s="223"/>
      <c r="DE504" s="223"/>
      <c r="DF504" s="223"/>
      <c r="DG504" s="223"/>
      <c r="DH504" s="223"/>
      <c r="DJ504" s="254"/>
      <c r="DS504" s="231"/>
    </row>
    <row r="505" spans="6:123">
      <c r="F505" s="220"/>
      <c r="G505" s="220"/>
      <c r="H505" s="220"/>
      <c r="I505" s="220"/>
      <c r="J505" s="220"/>
      <c r="K505" s="220"/>
      <c r="L505" s="220"/>
      <c r="M505" s="220"/>
      <c r="N505" s="220"/>
      <c r="O505" s="220"/>
      <c r="P505" s="220"/>
      <c r="Q505" s="220"/>
      <c r="R505" s="220"/>
      <c r="S505" s="220"/>
      <c r="T505" s="220"/>
      <c r="U505" s="220"/>
      <c r="V505" s="220"/>
      <c r="W505" s="220"/>
      <c r="X505" s="220"/>
      <c r="Y505" s="220"/>
      <c r="Z505" s="220"/>
      <c r="AA505" s="220"/>
      <c r="AB505" s="220"/>
      <c r="AC505" s="220"/>
      <c r="AD505" s="220"/>
      <c r="AE505" s="220"/>
      <c r="AF505" s="220"/>
      <c r="AG505" s="220"/>
      <c r="AH505" s="220"/>
      <c r="AI505" s="220"/>
      <c r="AJ505" s="220"/>
      <c r="AK505" s="220"/>
      <c r="AL505" s="220"/>
      <c r="AM505" s="220"/>
      <c r="AN505" s="220"/>
      <c r="AO505" s="220"/>
      <c r="AP505" s="220"/>
      <c r="AQ505" s="220"/>
      <c r="AR505" s="220"/>
      <c r="AS505" s="220"/>
      <c r="AT505" s="220"/>
      <c r="AU505" s="220"/>
      <c r="AV505" s="220"/>
      <c r="AW505" s="220"/>
      <c r="AX505" s="220"/>
      <c r="AY505" s="220"/>
      <c r="AZ505" s="220"/>
      <c r="BA505" s="220"/>
      <c r="BB505" s="220"/>
      <c r="BC505" s="220"/>
      <c r="BD505" s="220"/>
      <c r="BE505" s="220"/>
      <c r="BF505" s="220"/>
      <c r="BG505" s="35"/>
      <c r="CF505" s="274" t="s">
        <v>501</v>
      </c>
      <c r="CG505" s="277" t="s">
        <v>501</v>
      </c>
      <c r="CH505" s="247" t="b">
        <f t="shared" si="44"/>
        <v>0</v>
      </c>
      <c r="CI505" s="30"/>
      <c r="CJ505" s="30"/>
      <c r="CK505" s="30"/>
      <c r="CP505" s="222" t="b">
        <f t="shared" si="45"/>
        <v>0</v>
      </c>
      <c r="CQ505" s="222" t="b">
        <f t="shared" si="46"/>
        <v>0</v>
      </c>
      <c r="CX505" s="222" t="b">
        <f>CX133</f>
        <v>0</v>
      </c>
      <c r="CZ505" s="222" t="b">
        <f>CZ135</f>
        <v>0</v>
      </c>
      <c r="DC505" s="37"/>
      <c r="DD505" s="223"/>
      <c r="DE505" s="223"/>
      <c r="DF505" s="223"/>
      <c r="DG505" s="223"/>
      <c r="DH505" s="223"/>
      <c r="DJ505" s="254"/>
      <c r="DS505" s="231"/>
    </row>
    <row r="506" spans="6:123">
      <c r="F506" s="220"/>
      <c r="G506" s="220"/>
      <c r="H506" s="220"/>
      <c r="I506" s="220"/>
      <c r="J506" s="220"/>
      <c r="K506" s="220"/>
      <c r="L506" s="220"/>
      <c r="M506" s="220"/>
      <c r="N506" s="220"/>
      <c r="O506" s="220"/>
      <c r="P506" s="220"/>
      <c r="Q506" s="220"/>
      <c r="R506" s="220"/>
      <c r="S506" s="220"/>
      <c r="T506" s="220"/>
      <c r="U506" s="220"/>
      <c r="V506" s="220"/>
      <c r="W506" s="220"/>
      <c r="X506" s="220"/>
      <c r="Y506" s="220"/>
      <c r="Z506" s="220"/>
      <c r="AA506" s="220"/>
      <c r="AB506" s="220"/>
      <c r="AC506" s="220"/>
      <c r="AD506" s="220"/>
      <c r="AE506" s="220"/>
      <c r="AF506" s="220"/>
      <c r="AG506" s="220"/>
      <c r="AH506" s="220"/>
      <c r="AI506" s="220"/>
      <c r="AJ506" s="220"/>
      <c r="AK506" s="220"/>
      <c r="AL506" s="220"/>
      <c r="AM506" s="220"/>
      <c r="AN506" s="220"/>
      <c r="AO506" s="220"/>
      <c r="AP506" s="220"/>
      <c r="AQ506" s="220"/>
      <c r="AR506" s="220"/>
      <c r="AS506" s="220"/>
      <c r="AT506" s="220"/>
      <c r="AU506" s="220"/>
      <c r="AV506" s="220"/>
      <c r="AW506" s="220"/>
      <c r="AX506" s="220"/>
      <c r="AY506" s="220"/>
      <c r="AZ506" s="220"/>
      <c r="BA506" s="220"/>
      <c r="BB506" s="220"/>
      <c r="BC506" s="220"/>
      <c r="BD506" s="220"/>
      <c r="BE506" s="220"/>
      <c r="BF506" s="220"/>
      <c r="BG506" s="35"/>
      <c r="CF506" s="274" t="s">
        <v>288</v>
      </c>
      <c r="CG506" s="277" t="s">
        <v>288</v>
      </c>
      <c r="CH506" s="247" t="b">
        <f t="shared" si="44"/>
        <v>0</v>
      </c>
      <c r="CI506" s="30"/>
      <c r="CJ506" s="30"/>
      <c r="CK506" s="30"/>
      <c r="CP506" s="222" t="b">
        <f t="shared" si="45"/>
        <v>0</v>
      </c>
      <c r="CQ506" s="222" t="b">
        <f t="shared" si="46"/>
        <v>0</v>
      </c>
      <c r="CY506" s="222" t="b">
        <f>CY134</f>
        <v>0</v>
      </c>
      <c r="DC506" s="37"/>
      <c r="DD506" s="223"/>
      <c r="DE506" s="223"/>
      <c r="DF506" s="223"/>
      <c r="DG506" s="223"/>
      <c r="DH506" s="223"/>
      <c r="DJ506" s="254"/>
      <c r="DS506" s="231"/>
    </row>
    <row r="507" spans="6:123">
      <c r="F507" s="220"/>
      <c r="G507" s="220"/>
      <c r="H507" s="220"/>
      <c r="I507" s="220"/>
      <c r="J507" s="220"/>
      <c r="K507" s="220"/>
      <c r="L507" s="220"/>
      <c r="M507" s="220"/>
      <c r="N507" s="220"/>
      <c r="O507" s="220"/>
      <c r="P507" s="220"/>
      <c r="Q507" s="220"/>
      <c r="R507" s="220"/>
      <c r="S507" s="220"/>
      <c r="T507" s="220"/>
      <c r="U507" s="220"/>
      <c r="V507" s="220"/>
      <c r="W507" s="220"/>
      <c r="X507" s="220"/>
      <c r="Y507" s="220"/>
      <c r="Z507" s="220"/>
      <c r="AA507" s="220"/>
      <c r="AB507" s="220"/>
      <c r="AC507" s="220"/>
      <c r="AD507" s="220"/>
      <c r="AE507" s="220"/>
      <c r="AF507" s="220"/>
      <c r="AG507" s="220"/>
      <c r="AH507" s="220"/>
      <c r="AI507" s="220"/>
      <c r="AJ507" s="220"/>
      <c r="AK507" s="220"/>
      <c r="AL507" s="220"/>
      <c r="AM507" s="220"/>
      <c r="AN507" s="220"/>
      <c r="AO507" s="220"/>
      <c r="AP507" s="220"/>
      <c r="AQ507" s="220"/>
      <c r="AR507" s="220"/>
      <c r="AS507" s="220"/>
      <c r="AT507" s="220"/>
      <c r="AU507" s="220"/>
      <c r="AV507" s="220"/>
      <c r="AW507" s="220"/>
      <c r="AX507" s="220"/>
      <c r="AY507" s="220"/>
      <c r="AZ507" s="220"/>
      <c r="BA507" s="220"/>
      <c r="BB507" s="220"/>
      <c r="BC507" s="220"/>
      <c r="BD507" s="220"/>
      <c r="BE507" s="220"/>
      <c r="BF507" s="220"/>
      <c r="BG507" s="35"/>
      <c r="CF507" s="274" t="s">
        <v>289</v>
      </c>
      <c r="CG507" s="277" t="s">
        <v>289</v>
      </c>
      <c r="CH507" s="247" t="b">
        <f t="shared" si="44"/>
        <v>0</v>
      </c>
      <c r="CI507" s="30"/>
      <c r="CJ507" s="30"/>
      <c r="CK507" s="30"/>
      <c r="CP507" s="222" t="b">
        <f t="shared" si="45"/>
        <v>0</v>
      </c>
      <c r="CQ507" s="222" t="b">
        <f t="shared" si="46"/>
        <v>0</v>
      </c>
      <c r="CY507" s="222" t="b">
        <f>CY134</f>
        <v>0</v>
      </c>
      <c r="DC507" s="37"/>
      <c r="DD507" s="223"/>
      <c r="DE507" s="223"/>
      <c r="DF507" s="223"/>
      <c r="DG507" s="223"/>
      <c r="DH507" s="223"/>
      <c r="DJ507" s="254"/>
      <c r="DS507" s="231"/>
    </row>
    <row r="508" spans="6:123">
      <c r="F508" s="220"/>
      <c r="G508" s="220"/>
      <c r="H508" s="220"/>
      <c r="I508" s="220"/>
      <c r="J508" s="220"/>
      <c r="K508" s="220"/>
      <c r="L508" s="220"/>
      <c r="M508" s="220"/>
      <c r="N508" s="220"/>
      <c r="O508" s="220"/>
      <c r="P508" s="220"/>
      <c r="Q508" s="220"/>
      <c r="R508" s="220"/>
      <c r="S508" s="220"/>
      <c r="T508" s="220"/>
      <c r="U508" s="220"/>
      <c r="V508" s="220"/>
      <c r="W508" s="220"/>
      <c r="X508" s="220"/>
      <c r="Y508" s="220"/>
      <c r="Z508" s="220"/>
      <c r="AA508" s="220"/>
      <c r="AB508" s="220"/>
      <c r="AC508" s="220"/>
      <c r="AD508" s="220"/>
      <c r="AE508" s="220"/>
      <c r="AF508" s="220"/>
      <c r="AG508" s="220"/>
      <c r="AH508" s="220"/>
      <c r="AI508" s="220"/>
      <c r="AJ508" s="220"/>
      <c r="AK508" s="220"/>
      <c r="AL508" s="220"/>
      <c r="AM508" s="220"/>
      <c r="AN508" s="220"/>
      <c r="AO508" s="220"/>
      <c r="AP508" s="220"/>
      <c r="AQ508" s="220"/>
      <c r="AR508" s="220"/>
      <c r="AS508" s="220"/>
      <c r="AT508" s="220"/>
      <c r="AU508" s="220"/>
      <c r="AV508" s="220"/>
      <c r="AW508" s="220"/>
      <c r="AX508" s="220"/>
      <c r="AY508" s="220"/>
      <c r="AZ508" s="220"/>
      <c r="BA508" s="220"/>
      <c r="BB508" s="220"/>
      <c r="BC508" s="220"/>
      <c r="BD508" s="220"/>
      <c r="BE508" s="220"/>
      <c r="BF508" s="220"/>
      <c r="BG508" s="35"/>
      <c r="CF508" s="274" t="s">
        <v>502</v>
      </c>
      <c r="CG508" s="277" t="s">
        <v>502</v>
      </c>
      <c r="CH508" s="247" t="b">
        <f t="shared" si="44"/>
        <v>0</v>
      </c>
      <c r="CI508" s="30"/>
      <c r="CJ508" s="30"/>
      <c r="CK508" s="30"/>
      <c r="CP508" s="222" t="b">
        <f t="shared" si="45"/>
        <v>0</v>
      </c>
      <c r="CQ508" s="222" t="b">
        <f t="shared" si="46"/>
        <v>0</v>
      </c>
      <c r="CX508" s="222" t="b">
        <f>CX133</f>
        <v>0</v>
      </c>
      <c r="DC508" s="37" t="b">
        <f>DC138</f>
        <v>0</v>
      </c>
      <c r="DD508" s="223"/>
      <c r="DE508" s="223"/>
      <c r="DF508" s="223"/>
      <c r="DG508" s="223"/>
      <c r="DH508" s="223"/>
      <c r="DJ508" s="254"/>
      <c r="DS508" s="231"/>
    </row>
    <row r="509" spans="6:123">
      <c r="F509" s="220"/>
      <c r="G509" s="220"/>
      <c r="H509" s="220"/>
      <c r="I509" s="220"/>
      <c r="J509" s="220"/>
      <c r="K509" s="220"/>
      <c r="L509" s="220"/>
      <c r="M509" s="220"/>
      <c r="N509" s="220"/>
      <c r="O509" s="220"/>
      <c r="P509" s="220"/>
      <c r="Q509" s="220"/>
      <c r="R509" s="220"/>
      <c r="S509" s="220"/>
      <c r="T509" s="220"/>
      <c r="U509" s="220"/>
      <c r="V509" s="220"/>
      <c r="W509" s="220"/>
      <c r="X509" s="220"/>
      <c r="Y509" s="220"/>
      <c r="Z509" s="220"/>
      <c r="AA509" s="220"/>
      <c r="AB509" s="220"/>
      <c r="AC509" s="220"/>
      <c r="AD509" s="220"/>
      <c r="AE509" s="220"/>
      <c r="AF509" s="220"/>
      <c r="AG509" s="220"/>
      <c r="AH509" s="220"/>
      <c r="AI509" s="220"/>
      <c r="AJ509" s="220"/>
      <c r="AK509" s="220"/>
      <c r="AL509" s="220"/>
      <c r="AM509" s="220"/>
      <c r="AN509" s="220"/>
      <c r="AO509" s="220"/>
      <c r="AP509" s="220"/>
      <c r="AQ509" s="220"/>
      <c r="AR509" s="220"/>
      <c r="AS509" s="220"/>
      <c r="AT509" s="220"/>
      <c r="AU509" s="220"/>
      <c r="AV509" s="220"/>
      <c r="AW509" s="220"/>
      <c r="AX509" s="220"/>
      <c r="AY509" s="220"/>
      <c r="AZ509" s="220"/>
      <c r="BA509" s="220"/>
      <c r="BB509" s="220"/>
      <c r="BC509" s="220"/>
      <c r="BD509" s="220"/>
      <c r="BE509" s="220"/>
      <c r="BF509" s="220"/>
      <c r="BG509" s="35"/>
      <c r="CF509" s="276" t="s">
        <v>503</v>
      </c>
      <c r="CG509" s="277" t="s">
        <v>503</v>
      </c>
      <c r="CH509" s="247" t="b">
        <f t="shared" si="44"/>
        <v>0</v>
      </c>
      <c r="CI509" s="30"/>
      <c r="CJ509" s="30"/>
      <c r="CK509" s="30"/>
      <c r="CP509" s="222" t="b">
        <f t="shared" si="45"/>
        <v>0</v>
      </c>
      <c r="CQ509" s="222" t="b">
        <f t="shared" si="46"/>
        <v>0</v>
      </c>
      <c r="CX509" s="222" t="b">
        <f>CX133</f>
        <v>0</v>
      </c>
      <c r="DC509" s="37" t="b">
        <f>DC138</f>
        <v>0</v>
      </c>
      <c r="DD509" s="223"/>
      <c r="DE509" s="223"/>
      <c r="DF509" s="223"/>
      <c r="DG509" s="223"/>
      <c r="DH509" s="223"/>
      <c r="DJ509" s="254"/>
      <c r="DS509" s="231"/>
    </row>
    <row r="510" spans="6:123">
      <c r="F510" s="220"/>
      <c r="G510" s="220"/>
      <c r="H510" s="220"/>
      <c r="I510" s="220"/>
      <c r="J510" s="220"/>
      <c r="K510" s="220"/>
      <c r="L510" s="220"/>
      <c r="M510" s="220"/>
      <c r="N510" s="220"/>
      <c r="O510" s="220"/>
      <c r="P510" s="220"/>
      <c r="Q510" s="220"/>
      <c r="R510" s="220"/>
      <c r="S510" s="220"/>
      <c r="T510" s="220"/>
      <c r="U510" s="220"/>
      <c r="V510" s="220"/>
      <c r="W510" s="220"/>
      <c r="X510" s="220"/>
      <c r="Y510" s="220"/>
      <c r="Z510" s="220"/>
      <c r="AA510" s="220"/>
      <c r="AB510" s="220"/>
      <c r="AC510" s="220"/>
      <c r="AD510" s="220"/>
      <c r="AE510" s="220"/>
      <c r="AF510" s="220"/>
      <c r="AG510" s="220"/>
      <c r="AH510" s="220"/>
      <c r="AI510" s="220"/>
      <c r="AJ510" s="220"/>
      <c r="AK510" s="220"/>
      <c r="AL510" s="220"/>
      <c r="AM510" s="220"/>
      <c r="AN510" s="220"/>
      <c r="AO510" s="220"/>
      <c r="AP510" s="220"/>
      <c r="AQ510" s="220"/>
      <c r="AR510" s="220"/>
      <c r="AS510" s="220"/>
      <c r="AT510" s="220"/>
      <c r="AU510" s="220"/>
      <c r="AV510" s="220"/>
      <c r="AW510" s="220"/>
      <c r="AX510" s="220"/>
      <c r="AY510" s="220"/>
      <c r="AZ510" s="220"/>
      <c r="BA510" s="220"/>
      <c r="BB510" s="220"/>
      <c r="BC510" s="220"/>
      <c r="BD510" s="220"/>
      <c r="BE510" s="220"/>
      <c r="BF510" s="220"/>
      <c r="BG510" s="35"/>
      <c r="CF510" s="278" t="s">
        <v>504</v>
      </c>
      <c r="CG510" s="277" t="s">
        <v>504</v>
      </c>
      <c r="CH510" s="247" t="b">
        <f t="shared" si="44"/>
        <v>0</v>
      </c>
      <c r="CI510" s="30"/>
      <c r="CJ510" s="30"/>
      <c r="CK510" s="30"/>
      <c r="CP510" s="222" t="b">
        <f t="shared" si="45"/>
        <v>0</v>
      </c>
      <c r="CQ510" s="222" t="b">
        <f t="shared" si="46"/>
        <v>0</v>
      </c>
      <c r="CX510" s="222" t="b">
        <f>CX133</f>
        <v>0</v>
      </c>
      <c r="DC510" s="37" t="b">
        <f>DC138</f>
        <v>0</v>
      </c>
      <c r="DD510" s="223"/>
      <c r="DE510" s="223"/>
      <c r="DF510" s="223"/>
      <c r="DG510" s="223"/>
      <c r="DH510" s="223"/>
      <c r="DJ510" s="254"/>
      <c r="DS510" s="231"/>
    </row>
    <row r="511" spans="6:123">
      <c r="F511" s="220"/>
      <c r="G511" s="220"/>
      <c r="H511" s="220"/>
      <c r="I511" s="220"/>
      <c r="J511" s="220"/>
      <c r="K511" s="220"/>
      <c r="L511" s="220"/>
      <c r="M511" s="220"/>
      <c r="N511" s="220"/>
      <c r="O511" s="220"/>
      <c r="P511" s="220"/>
      <c r="Q511" s="220"/>
      <c r="R511" s="220"/>
      <c r="S511" s="220"/>
      <c r="T511" s="220"/>
      <c r="U511" s="220"/>
      <c r="V511" s="220"/>
      <c r="W511" s="220"/>
      <c r="X511" s="220"/>
      <c r="Y511" s="220"/>
      <c r="Z511" s="220"/>
      <c r="AA511" s="220"/>
      <c r="AB511" s="220"/>
      <c r="AC511" s="220"/>
      <c r="AD511" s="220"/>
      <c r="AE511" s="220"/>
      <c r="AF511" s="220"/>
      <c r="AG511" s="220"/>
      <c r="AH511" s="220"/>
      <c r="AI511" s="220"/>
      <c r="AJ511" s="220"/>
      <c r="AK511" s="220"/>
      <c r="AL511" s="220"/>
      <c r="AM511" s="220"/>
      <c r="AN511" s="220"/>
      <c r="AO511" s="220"/>
      <c r="AP511" s="220"/>
      <c r="AQ511" s="220"/>
      <c r="AR511" s="220"/>
      <c r="AS511" s="220"/>
      <c r="AT511" s="220"/>
      <c r="AU511" s="220"/>
      <c r="AV511" s="220"/>
      <c r="AW511" s="220"/>
      <c r="AX511" s="220"/>
      <c r="AY511" s="220"/>
      <c r="AZ511" s="220"/>
      <c r="BA511" s="220"/>
      <c r="BB511" s="220"/>
      <c r="BC511" s="220"/>
      <c r="BD511" s="220"/>
      <c r="BE511" s="220"/>
      <c r="BF511" s="220"/>
      <c r="BG511" s="35"/>
      <c r="CF511" s="274" t="s">
        <v>505</v>
      </c>
      <c r="CG511" s="277" t="s">
        <v>505</v>
      </c>
      <c r="CH511" s="247" t="b">
        <f t="shared" si="44"/>
        <v>0</v>
      </c>
      <c r="CI511" s="30"/>
      <c r="CJ511" s="30"/>
      <c r="CK511" s="30"/>
      <c r="CP511" s="222" t="b">
        <f t="shared" si="45"/>
        <v>0</v>
      </c>
      <c r="CQ511" s="222" t="b">
        <f t="shared" si="46"/>
        <v>0</v>
      </c>
      <c r="CX511" s="222" t="b">
        <f>CX133</f>
        <v>0</v>
      </c>
      <c r="DC511" s="37" t="b">
        <f>DC138</f>
        <v>0</v>
      </c>
      <c r="DD511" s="223"/>
      <c r="DE511" s="223"/>
      <c r="DF511" s="223"/>
      <c r="DG511" s="223"/>
      <c r="DH511" s="223"/>
      <c r="DJ511" s="254"/>
      <c r="DS511" s="231"/>
    </row>
    <row r="512" spans="6:123">
      <c r="F512" s="220"/>
      <c r="G512" s="220"/>
      <c r="H512" s="220"/>
      <c r="I512" s="220"/>
      <c r="J512" s="220"/>
      <c r="K512" s="220"/>
      <c r="L512" s="220"/>
      <c r="M512" s="220"/>
      <c r="N512" s="220"/>
      <c r="O512" s="220"/>
      <c r="P512" s="220"/>
      <c r="Q512" s="220"/>
      <c r="R512" s="220"/>
      <c r="S512" s="220"/>
      <c r="T512" s="220"/>
      <c r="U512" s="220"/>
      <c r="V512" s="220"/>
      <c r="W512" s="220"/>
      <c r="X512" s="220"/>
      <c r="Y512" s="220"/>
      <c r="Z512" s="220"/>
      <c r="AA512" s="220"/>
      <c r="AB512" s="220"/>
      <c r="AC512" s="220"/>
      <c r="AD512" s="220"/>
      <c r="AE512" s="220"/>
      <c r="AF512" s="220"/>
      <c r="AG512" s="220"/>
      <c r="AH512" s="220"/>
      <c r="AI512" s="220"/>
      <c r="AJ512" s="220"/>
      <c r="AK512" s="220"/>
      <c r="AL512" s="220"/>
      <c r="AM512" s="220"/>
      <c r="AN512" s="220"/>
      <c r="AO512" s="220"/>
      <c r="AP512" s="220"/>
      <c r="AQ512" s="220"/>
      <c r="AR512" s="220"/>
      <c r="AS512" s="220"/>
      <c r="AT512" s="220"/>
      <c r="AU512" s="220"/>
      <c r="AV512" s="220"/>
      <c r="AW512" s="220"/>
      <c r="AX512" s="220"/>
      <c r="AY512" s="220"/>
      <c r="AZ512" s="220"/>
      <c r="BA512" s="220"/>
      <c r="BB512" s="220"/>
      <c r="BC512" s="220"/>
      <c r="BD512" s="220"/>
      <c r="BE512" s="220"/>
      <c r="BF512" s="220"/>
      <c r="BG512" s="35"/>
      <c r="CF512" s="278" t="s">
        <v>506</v>
      </c>
      <c r="CG512" s="277" t="s">
        <v>506</v>
      </c>
      <c r="CH512" s="247" t="b">
        <f t="shared" si="44"/>
        <v>0</v>
      </c>
      <c r="CI512" s="30"/>
      <c r="CJ512" s="30"/>
      <c r="CK512" s="30"/>
      <c r="CP512" s="222" t="b">
        <f t="shared" si="45"/>
        <v>0</v>
      </c>
      <c r="CQ512" s="222" t="b">
        <f t="shared" si="46"/>
        <v>0</v>
      </c>
      <c r="CX512" s="222" t="b">
        <f>CX133</f>
        <v>0</v>
      </c>
      <c r="DC512" s="37" t="b">
        <f>DC138</f>
        <v>0</v>
      </c>
      <c r="DD512" s="223"/>
      <c r="DE512" s="223"/>
      <c r="DF512" s="223"/>
      <c r="DG512" s="223"/>
      <c r="DH512" s="223"/>
      <c r="DJ512" s="254"/>
      <c r="DS512" s="231"/>
    </row>
    <row r="513" spans="6:123">
      <c r="F513" s="220"/>
      <c r="G513" s="220"/>
      <c r="H513" s="220"/>
      <c r="I513" s="220"/>
      <c r="J513" s="220"/>
      <c r="K513" s="220"/>
      <c r="L513" s="220"/>
      <c r="M513" s="220"/>
      <c r="N513" s="220"/>
      <c r="O513" s="220"/>
      <c r="P513" s="220"/>
      <c r="Q513" s="220"/>
      <c r="R513" s="220"/>
      <c r="S513" s="220"/>
      <c r="T513" s="220"/>
      <c r="U513" s="220"/>
      <c r="V513" s="220"/>
      <c r="W513" s="220"/>
      <c r="X513" s="220"/>
      <c r="Y513" s="220"/>
      <c r="Z513" s="220"/>
      <c r="AA513" s="220"/>
      <c r="AB513" s="220"/>
      <c r="AC513" s="220"/>
      <c r="AD513" s="220"/>
      <c r="AE513" s="220"/>
      <c r="AF513" s="220"/>
      <c r="AG513" s="220"/>
      <c r="AH513" s="220"/>
      <c r="AI513" s="220"/>
      <c r="AJ513" s="220"/>
      <c r="AK513" s="220"/>
      <c r="AL513" s="220"/>
      <c r="AM513" s="220"/>
      <c r="AN513" s="220"/>
      <c r="AO513" s="220"/>
      <c r="AP513" s="220"/>
      <c r="AQ513" s="220"/>
      <c r="AR513" s="220"/>
      <c r="AS513" s="220"/>
      <c r="AT513" s="220"/>
      <c r="AU513" s="220"/>
      <c r="AV513" s="220"/>
      <c r="AW513" s="220"/>
      <c r="AX513" s="220"/>
      <c r="AY513" s="220"/>
      <c r="AZ513" s="220"/>
      <c r="BA513" s="220"/>
      <c r="BB513" s="220"/>
      <c r="BC513" s="220"/>
      <c r="BD513" s="220"/>
      <c r="BE513" s="220"/>
      <c r="BF513" s="220"/>
      <c r="BG513" s="35"/>
      <c r="CF513" s="274" t="s">
        <v>507</v>
      </c>
      <c r="CG513" s="277" t="s">
        <v>507</v>
      </c>
      <c r="CH513" s="247" t="b">
        <f t="shared" si="44"/>
        <v>0</v>
      </c>
      <c r="CI513" s="30"/>
      <c r="CJ513" s="30"/>
      <c r="CK513" s="30"/>
      <c r="CP513" s="222" t="b">
        <f t="shared" si="45"/>
        <v>0</v>
      </c>
      <c r="CQ513" s="222" t="b">
        <f t="shared" si="46"/>
        <v>0</v>
      </c>
      <c r="CX513" s="222" t="b">
        <f>CX133</f>
        <v>0</v>
      </c>
      <c r="DC513" s="37" t="b">
        <f>DC138</f>
        <v>0</v>
      </c>
      <c r="DD513" s="223"/>
      <c r="DE513" s="223"/>
      <c r="DF513" s="223"/>
      <c r="DG513" s="223"/>
      <c r="DH513" s="223"/>
      <c r="DJ513" s="254"/>
      <c r="DS513" s="231"/>
    </row>
    <row r="514" spans="6:123">
      <c r="F514" s="220"/>
      <c r="G514" s="220"/>
      <c r="H514" s="220"/>
      <c r="I514" s="220"/>
      <c r="J514" s="220"/>
      <c r="K514" s="220"/>
      <c r="L514" s="220"/>
      <c r="M514" s="220"/>
      <c r="N514" s="220"/>
      <c r="O514" s="220"/>
      <c r="P514" s="220"/>
      <c r="Q514" s="220"/>
      <c r="R514" s="220"/>
      <c r="S514" s="220"/>
      <c r="T514" s="220"/>
      <c r="U514" s="220"/>
      <c r="V514" s="220"/>
      <c r="W514" s="220"/>
      <c r="X514" s="220"/>
      <c r="Y514" s="220"/>
      <c r="Z514" s="220"/>
      <c r="AA514" s="220"/>
      <c r="AB514" s="220"/>
      <c r="AC514" s="220"/>
      <c r="AD514" s="220"/>
      <c r="AE514" s="220"/>
      <c r="AF514" s="220"/>
      <c r="AG514" s="220"/>
      <c r="AH514" s="220"/>
      <c r="AI514" s="220"/>
      <c r="AJ514" s="220"/>
      <c r="AK514" s="220"/>
      <c r="AL514" s="220"/>
      <c r="AM514" s="220"/>
      <c r="AN514" s="220"/>
      <c r="AO514" s="220"/>
      <c r="AP514" s="220"/>
      <c r="AQ514" s="220"/>
      <c r="AR514" s="220"/>
      <c r="AS514" s="220"/>
      <c r="AT514" s="220"/>
      <c r="AU514" s="220"/>
      <c r="AV514" s="220"/>
      <c r="AW514" s="220"/>
      <c r="AX514" s="220"/>
      <c r="AY514" s="220"/>
      <c r="AZ514" s="220"/>
      <c r="BA514" s="220"/>
      <c r="BB514" s="220"/>
      <c r="BC514" s="220"/>
      <c r="BD514" s="220"/>
      <c r="BE514" s="220"/>
      <c r="BF514" s="220"/>
      <c r="BG514" s="35"/>
      <c r="CF514" s="274" t="s">
        <v>508</v>
      </c>
      <c r="CG514" s="277" t="s">
        <v>508</v>
      </c>
      <c r="CH514" s="247" t="b">
        <f t="shared" si="44"/>
        <v>0</v>
      </c>
      <c r="CI514" s="30"/>
      <c r="CJ514" s="30"/>
      <c r="CK514" s="30"/>
      <c r="CP514" s="222" t="b">
        <f t="shared" si="45"/>
        <v>0</v>
      </c>
      <c r="CQ514" s="222" t="b">
        <f t="shared" si="46"/>
        <v>0</v>
      </c>
      <c r="CX514" s="222" t="b">
        <f>CX133</f>
        <v>0</v>
      </c>
      <c r="DC514" s="37" t="b">
        <f>DC138</f>
        <v>0</v>
      </c>
      <c r="DD514" s="223"/>
      <c r="DE514" s="223"/>
      <c r="DF514" s="223"/>
      <c r="DG514" s="223"/>
      <c r="DH514" s="223"/>
      <c r="DJ514" s="254"/>
      <c r="DS514" s="231"/>
    </row>
    <row r="515" spans="6:123" ht="13.5" customHeight="1">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5"/>
      <c r="CF515" s="274" t="s">
        <v>509</v>
      </c>
      <c r="CG515" s="277" t="s">
        <v>509</v>
      </c>
      <c r="CH515" s="247" t="b">
        <f t="shared" si="44"/>
        <v>0</v>
      </c>
      <c r="CI515" s="30"/>
      <c r="CJ515" s="30"/>
      <c r="CK515" s="30"/>
      <c r="CP515" s="222" t="b">
        <f t="shared" si="45"/>
        <v>0</v>
      </c>
      <c r="CQ515" s="222" t="b">
        <f t="shared" si="46"/>
        <v>0</v>
      </c>
      <c r="CX515" s="222" t="b">
        <f>CX133</f>
        <v>0</v>
      </c>
      <c r="DC515" s="37" t="b">
        <f>DC138</f>
        <v>0</v>
      </c>
      <c r="DD515" s="223"/>
      <c r="DE515" s="223"/>
      <c r="DF515" s="223"/>
      <c r="DG515" s="223"/>
      <c r="DH515" s="223"/>
      <c r="DJ515" s="254"/>
      <c r="DS515" s="231"/>
    </row>
    <row r="516" spans="6:12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5"/>
      <c r="CF516" s="274" t="s">
        <v>510</v>
      </c>
      <c r="CG516" s="277" t="s">
        <v>510</v>
      </c>
      <c r="CH516" s="247" t="b">
        <f t="shared" si="44"/>
        <v>0</v>
      </c>
      <c r="CI516" s="30"/>
      <c r="CJ516" s="30"/>
      <c r="CK516" s="30"/>
      <c r="CP516" s="222" t="b">
        <f t="shared" si="45"/>
        <v>0</v>
      </c>
      <c r="CQ516" s="222" t="b">
        <f t="shared" si="46"/>
        <v>0</v>
      </c>
      <c r="CX516" s="222" t="b">
        <f>CX133</f>
        <v>0</v>
      </c>
      <c r="DC516" s="37" t="b">
        <f>DC138</f>
        <v>0</v>
      </c>
      <c r="DD516" s="223"/>
      <c r="DE516" s="223"/>
      <c r="DF516" s="223"/>
      <c r="DG516" s="223"/>
      <c r="DH516" s="223"/>
      <c r="DJ516" s="254"/>
      <c r="DS516" s="231"/>
    </row>
    <row r="517" spans="6:12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5"/>
      <c r="CF517" s="274" t="s">
        <v>511</v>
      </c>
      <c r="CG517" s="277" t="s">
        <v>511</v>
      </c>
      <c r="CH517" s="247" t="b">
        <f t="shared" si="44"/>
        <v>0</v>
      </c>
      <c r="CI517" s="30"/>
      <c r="CJ517" s="30"/>
      <c r="CK517" s="30"/>
      <c r="CP517" s="222" t="b">
        <f t="shared" si="45"/>
        <v>0</v>
      </c>
      <c r="CQ517" s="222" t="b">
        <f t="shared" si="46"/>
        <v>0</v>
      </c>
      <c r="CX517" s="222" t="b">
        <f>CX133</f>
        <v>0</v>
      </c>
      <c r="DC517" s="37" t="b">
        <f>DC138</f>
        <v>0</v>
      </c>
      <c r="DD517" s="223"/>
      <c r="DE517" s="223"/>
      <c r="DF517" s="223"/>
      <c r="DG517" s="223"/>
      <c r="DH517" s="223"/>
      <c r="DJ517" s="254"/>
      <c r="DS517" s="231"/>
    </row>
    <row r="518" spans="6:12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5"/>
      <c r="CF518" s="274" t="s">
        <v>512</v>
      </c>
      <c r="CG518" s="277" t="s">
        <v>512</v>
      </c>
      <c r="CH518" s="247" t="b">
        <f t="shared" si="44"/>
        <v>0</v>
      </c>
      <c r="CI518" s="30"/>
      <c r="CJ518" s="30"/>
      <c r="CK518" s="30"/>
      <c r="CP518" s="222" t="b">
        <f t="shared" si="45"/>
        <v>0</v>
      </c>
      <c r="CQ518" s="222" t="b">
        <f t="shared" si="46"/>
        <v>0</v>
      </c>
      <c r="CX518" s="222" t="b">
        <f>CX133</f>
        <v>0</v>
      </c>
      <c r="DC518" s="37" t="b">
        <f>DC138</f>
        <v>0</v>
      </c>
      <c r="DD518" s="223"/>
      <c r="DE518" s="223"/>
      <c r="DF518" s="223"/>
      <c r="DG518" s="223"/>
      <c r="DH518" s="223"/>
      <c r="DJ518" s="254"/>
      <c r="DS518" s="231"/>
    </row>
    <row r="519" spans="6:12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5"/>
      <c r="CF519" s="274" t="s">
        <v>513</v>
      </c>
      <c r="CG519" s="277" t="s">
        <v>513</v>
      </c>
      <c r="CH519" s="247" t="b">
        <f t="shared" si="44"/>
        <v>0</v>
      </c>
      <c r="CI519" s="30"/>
      <c r="CJ519" s="30"/>
      <c r="CK519" s="30"/>
      <c r="CP519" s="222" t="b">
        <f t="shared" si="45"/>
        <v>0</v>
      </c>
      <c r="CQ519" s="222" t="b">
        <f t="shared" si="46"/>
        <v>0</v>
      </c>
      <c r="CX519" s="222" t="b">
        <f>CX133</f>
        <v>0</v>
      </c>
      <c r="DC519" s="37" t="b">
        <f>DC138</f>
        <v>0</v>
      </c>
      <c r="DD519" s="223"/>
      <c r="DE519" s="223"/>
      <c r="DF519" s="223"/>
      <c r="DG519" s="223"/>
      <c r="DH519" s="223"/>
      <c r="DJ519" s="254"/>
      <c r="DS519" s="231"/>
    </row>
    <row r="520" spans="6:12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5"/>
      <c r="CF520" s="274" t="s">
        <v>290</v>
      </c>
      <c r="CG520" s="277" t="s">
        <v>290</v>
      </c>
      <c r="CH520" s="247" t="b">
        <f t="shared" si="44"/>
        <v>0</v>
      </c>
      <c r="CI520" s="30"/>
      <c r="CJ520" s="30"/>
      <c r="CK520" s="30"/>
      <c r="CP520" s="222" t="b">
        <f t="shared" si="45"/>
        <v>0</v>
      </c>
      <c r="CQ520" s="222" t="b">
        <f t="shared" si="46"/>
        <v>0</v>
      </c>
      <c r="CY520" s="222" t="b">
        <f>CY134</f>
        <v>0</v>
      </c>
      <c r="DC520" s="37"/>
      <c r="DD520" s="223"/>
      <c r="DE520" s="223"/>
      <c r="DF520" s="223"/>
      <c r="DG520" s="223"/>
      <c r="DH520" s="223"/>
      <c r="DJ520" s="254"/>
      <c r="DS520" s="231"/>
    </row>
    <row r="521" spans="6:12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5"/>
      <c r="CF521" s="274" t="s">
        <v>293</v>
      </c>
      <c r="CG521" s="277" t="s">
        <v>293</v>
      </c>
      <c r="CH521" s="247" t="b">
        <f t="shared" si="44"/>
        <v>0</v>
      </c>
      <c r="CI521" s="30"/>
      <c r="CJ521" s="30"/>
      <c r="CK521" s="30"/>
      <c r="CP521" s="222" t="b">
        <f t="shared" si="45"/>
        <v>0</v>
      </c>
      <c r="CQ521" s="222" t="b">
        <f t="shared" si="46"/>
        <v>0</v>
      </c>
      <c r="CT521" s="222" t="b">
        <f>CT129</f>
        <v>0</v>
      </c>
      <c r="CY521" s="222" t="b">
        <f>CY134</f>
        <v>0</v>
      </c>
      <c r="DC521" s="37"/>
      <c r="DD521" s="223"/>
      <c r="DE521" s="223"/>
      <c r="DF521" s="223"/>
      <c r="DG521" s="223"/>
      <c r="DH521" s="223"/>
      <c r="DJ521" s="254"/>
      <c r="DS521" s="231"/>
    </row>
    <row r="522" spans="6:12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5"/>
      <c r="CF522" s="274" t="s">
        <v>514</v>
      </c>
      <c r="CG522" s="277" t="s">
        <v>514</v>
      </c>
      <c r="CH522" s="247" t="b">
        <f t="shared" si="44"/>
        <v>0</v>
      </c>
      <c r="CI522" s="30"/>
      <c r="CJ522" s="30"/>
      <c r="CK522" s="30"/>
      <c r="CP522" s="222" t="b">
        <f t="shared" si="45"/>
        <v>0</v>
      </c>
      <c r="CQ522" s="222" t="b">
        <f t="shared" si="46"/>
        <v>0</v>
      </c>
      <c r="CZ522" s="222" t="b">
        <f>CZ135</f>
        <v>0</v>
      </c>
      <c r="DC522" s="37"/>
      <c r="DD522" s="223"/>
      <c r="DE522" s="223"/>
      <c r="DF522" s="223"/>
      <c r="DG522" s="223"/>
      <c r="DH522" s="223"/>
      <c r="DJ522" s="254"/>
      <c r="DS522" s="231"/>
    </row>
    <row r="523" spans="6:12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5"/>
      <c r="CF523" s="274" t="s">
        <v>294</v>
      </c>
      <c r="CG523" s="277" t="s">
        <v>294</v>
      </c>
      <c r="CH523" s="247" t="b">
        <f t="shared" si="44"/>
        <v>0</v>
      </c>
      <c r="CI523" s="30"/>
      <c r="CJ523" s="30"/>
      <c r="CK523" s="30"/>
      <c r="CP523" s="222" t="b">
        <f t="shared" si="45"/>
        <v>0</v>
      </c>
      <c r="CQ523" s="222" t="b">
        <f t="shared" si="46"/>
        <v>0</v>
      </c>
      <c r="CY523" s="222" t="b">
        <f>CY134</f>
        <v>0</v>
      </c>
      <c r="DC523" s="37"/>
      <c r="DD523" s="223"/>
      <c r="DE523" s="223"/>
      <c r="DF523" s="223"/>
      <c r="DG523" s="223"/>
      <c r="DH523" s="223"/>
      <c r="DJ523" s="254"/>
      <c r="DS523" s="231"/>
    </row>
    <row r="524" spans="6:12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5"/>
      <c r="CF524" s="274" t="s">
        <v>295</v>
      </c>
      <c r="CG524" s="277" t="s">
        <v>295</v>
      </c>
      <c r="CH524" s="247" t="b">
        <f t="shared" si="44"/>
        <v>0</v>
      </c>
      <c r="CI524" s="30"/>
      <c r="CJ524" s="30"/>
      <c r="CK524" s="30"/>
      <c r="CP524" s="222" t="b">
        <f t="shared" si="45"/>
        <v>0</v>
      </c>
      <c r="CQ524" s="222" t="b">
        <f t="shared" si="46"/>
        <v>0</v>
      </c>
      <c r="CY524" s="222" t="b">
        <f>CY134</f>
        <v>0</v>
      </c>
      <c r="DC524" s="37"/>
      <c r="DD524" s="223"/>
      <c r="DE524" s="223"/>
      <c r="DF524" s="223"/>
      <c r="DG524" s="223"/>
      <c r="DH524" s="223"/>
      <c r="DJ524" s="254"/>
      <c r="DS524" s="231"/>
    </row>
    <row r="525" spans="6:12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5"/>
      <c r="CF525" s="274" t="s">
        <v>296</v>
      </c>
      <c r="CG525" s="277" t="s">
        <v>296</v>
      </c>
      <c r="CH525" s="247" t="b">
        <f t="shared" ref="CH525:CH588" si="47">IF(COUNTIF(CP525:DC525,TRUE)=0,FALSE,TRUE)</f>
        <v>0</v>
      </c>
      <c r="CI525" s="30"/>
      <c r="CJ525" s="30"/>
      <c r="CK525" s="30"/>
      <c r="CP525" s="222" t="b">
        <f t="shared" ref="CP525:CP588" si="48">IF(COUNTIF(DJ:DJ,CF525)&gt;0,TRUE,FALSE)</f>
        <v>0</v>
      </c>
      <c r="CQ525" s="222" t="b">
        <f t="shared" ref="CQ525:CQ588" si="49">IF(COUNTIF($BO$142:$CB$317,CF525)&gt;0,TRUE,FALSE)</f>
        <v>0</v>
      </c>
      <c r="CY525" s="222" t="b">
        <f>CY134</f>
        <v>0</v>
      </c>
      <c r="DC525" s="37"/>
      <c r="DD525" s="223"/>
      <c r="DE525" s="223"/>
      <c r="DF525" s="223"/>
      <c r="DG525" s="223"/>
      <c r="DH525" s="223"/>
      <c r="DJ525" s="254"/>
      <c r="DS525" s="231"/>
    </row>
    <row r="526" spans="6:12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5"/>
      <c r="CF526" s="274" t="s">
        <v>299</v>
      </c>
      <c r="CG526" s="277" t="s">
        <v>299</v>
      </c>
      <c r="CH526" s="247" t="b">
        <f t="shared" si="47"/>
        <v>0</v>
      </c>
      <c r="CI526" s="30"/>
      <c r="CJ526" s="30"/>
      <c r="CK526" s="30"/>
      <c r="CP526" s="222" t="b">
        <f t="shared" si="48"/>
        <v>0</v>
      </c>
      <c r="CQ526" s="222" t="b">
        <f t="shared" si="49"/>
        <v>0</v>
      </c>
      <c r="CY526" s="222" t="b">
        <f>CY134</f>
        <v>0</v>
      </c>
      <c r="DC526" s="37"/>
      <c r="DD526" s="223"/>
      <c r="DE526" s="223"/>
      <c r="DF526" s="223"/>
      <c r="DG526" s="223"/>
      <c r="DH526" s="223"/>
      <c r="DJ526" s="254"/>
      <c r="DS526" s="231"/>
    </row>
    <row r="527" spans="6:12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5"/>
      <c r="CF527" s="274" t="s">
        <v>300</v>
      </c>
      <c r="CG527" s="277" t="s">
        <v>300</v>
      </c>
      <c r="CH527" s="247" t="b">
        <f t="shared" si="47"/>
        <v>0</v>
      </c>
      <c r="CI527" s="30"/>
      <c r="CJ527" s="30"/>
      <c r="CK527" s="30"/>
      <c r="CP527" s="222" t="b">
        <f t="shared" si="48"/>
        <v>0</v>
      </c>
      <c r="CQ527" s="222" t="b">
        <f t="shared" si="49"/>
        <v>0</v>
      </c>
      <c r="CY527" s="222" t="b">
        <f>CY134</f>
        <v>0</v>
      </c>
      <c r="DC527" s="37"/>
      <c r="DD527" s="223"/>
      <c r="DE527" s="223"/>
      <c r="DF527" s="223"/>
      <c r="DG527" s="223"/>
      <c r="DH527" s="223"/>
      <c r="DJ527" s="254"/>
      <c r="DS527" s="231"/>
    </row>
    <row r="528" spans="6:12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5"/>
      <c r="CF528" s="278" t="s">
        <v>301</v>
      </c>
      <c r="CG528" s="277" t="s">
        <v>301</v>
      </c>
      <c r="CH528" s="247" t="b">
        <f t="shared" si="47"/>
        <v>0</v>
      </c>
      <c r="CI528" s="30"/>
      <c r="CJ528" s="30"/>
      <c r="CK528" s="30"/>
      <c r="CP528" s="222" t="b">
        <f t="shared" si="48"/>
        <v>0</v>
      </c>
      <c r="CQ528" s="222" t="b">
        <f t="shared" si="49"/>
        <v>0</v>
      </c>
      <c r="CY528" s="222" t="b">
        <f>CY134</f>
        <v>0</v>
      </c>
      <c r="DC528" s="37"/>
      <c r="DD528" s="223"/>
      <c r="DE528" s="223"/>
      <c r="DF528" s="223"/>
      <c r="DG528" s="223"/>
      <c r="DH528" s="223"/>
      <c r="DJ528" s="254"/>
      <c r="DS528" s="231"/>
    </row>
    <row r="529" spans="6:12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5"/>
      <c r="CF529" s="274" t="s">
        <v>302</v>
      </c>
      <c r="CG529" s="277" t="s">
        <v>302</v>
      </c>
      <c r="CH529" s="247" t="b">
        <f t="shared" si="47"/>
        <v>0</v>
      </c>
      <c r="CI529" s="30"/>
      <c r="CJ529" s="30"/>
      <c r="CK529" s="30"/>
      <c r="CP529" s="222" t="b">
        <f t="shared" si="48"/>
        <v>0</v>
      </c>
      <c r="CQ529" s="222" t="b">
        <f t="shared" si="49"/>
        <v>0</v>
      </c>
      <c r="CY529" s="222" t="b">
        <f>CY134</f>
        <v>0</v>
      </c>
      <c r="DC529" s="37"/>
      <c r="DD529" s="223"/>
      <c r="DE529" s="223"/>
      <c r="DF529" s="223"/>
      <c r="DG529" s="223"/>
      <c r="DH529" s="223"/>
      <c r="DJ529" s="254"/>
      <c r="DS529" s="231"/>
    </row>
    <row r="530" spans="6:12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5"/>
      <c r="CF530" s="278" t="s">
        <v>305</v>
      </c>
      <c r="CG530" s="277" t="s">
        <v>305</v>
      </c>
      <c r="CH530" s="247" t="b">
        <f t="shared" si="47"/>
        <v>0</v>
      </c>
      <c r="CI530" s="30"/>
      <c r="CJ530" s="30"/>
      <c r="CK530" s="30"/>
      <c r="CP530" s="222" t="b">
        <f t="shared" si="48"/>
        <v>0</v>
      </c>
      <c r="CQ530" s="222" t="b">
        <f t="shared" si="49"/>
        <v>0</v>
      </c>
      <c r="CY530" s="222" t="b">
        <f>CY134</f>
        <v>0</v>
      </c>
      <c r="DC530" s="37"/>
      <c r="DD530" s="223"/>
      <c r="DE530" s="223"/>
      <c r="DF530" s="223"/>
      <c r="DG530" s="223"/>
      <c r="DH530" s="223"/>
      <c r="DJ530" s="254"/>
      <c r="DS530" s="231"/>
    </row>
    <row r="531" spans="6:12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5"/>
      <c r="CF531" s="274" t="s">
        <v>576</v>
      </c>
      <c r="CG531" s="277" t="s">
        <v>576</v>
      </c>
      <c r="CH531" s="247" t="b">
        <f t="shared" si="47"/>
        <v>0</v>
      </c>
      <c r="CI531" s="30"/>
      <c r="CJ531" s="30"/>
      <c r="CK531" s="30"/>
      <c r="CP531" s="222" t="b">
        <f t="shared" si="48"/>
        <v>0</v>
      </c>
      <c r="CQ531" s="222" t="b">
        <f t="shared" si="49"/>
        <v>0</v>
      </c>
      <c r="CZ531" s="222" t="b">
        <f>CZ135</f>
        <v>0</v>
      </c>
      <c r="DC531" s="37"/>
      <c r="DD531" s="223"/>
      <c r="DE531" s="223"/>
      <c r="DF531" s="223"/>
      <c r="DG531" s="223"/>
      <c r="DH531" s="223"/>
      <c r="DJ531" s="254"/>
      <c r="DS531" s="231"/>
    </row>
    <row r="532" spans="6:12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5"/>
      <c r="CF532" s="276" t="s">
        <v>515</v>
      </c>
      <c r="CG532" s="277" t="s">
        <v>515</v>
      </c>
      <c r="CH532" s="247" t="b">
        <f t="shared" si="47"/>
        <v>0</v>
      </c>
      <c r="CI532" s="30"/>
      <c r="CJ532" s="30"/>
      <c r="CK532" s="30"/>
      <c r="CP532" s="222" t="b">
        <f t="shared" si="48"/>
        <v>0</v>
      </c>
      <c r="CQ532" s="222" t="b">
        <f t="shared" si="49"/>
        <v>0</v>
      </c>
      <c r="CX532" s="222" t="b">
        <f>CX133</f>
        <v>0</v>
      </c>
      <c r="DC532" s="37" t="b">
        <f>DC138</f>
        <v>0</v>
      </c>
      <c r="DD532" s="223"/>
      <c r="DE532" s="223"/>
      <c r="DF532" s="223"/>
      <c r="DG532" s="223"/>
      <c r="DH532" s="223"/>
      <c r="DJ532" s="254"/>
      <c r="DS532" s="231"/>
    </row>
    <row r="533" spans="6:12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5"/>
      <c r="CF533" s="276" t="s">
        <v>516</v>
      </c>
      <c r="CG533" s="277" t="s">
        <v>516</v>
      </c>
      <c r="CH533" s="247" t="b">
        <f t="shared" si="47"/>
        <v>0</v>
      </c>
      <c r="CI533" s="30"/>
      <c r="CJ533" s="30"/>
      <c r="CK533" s="30"/>
      <c r="CP533" s="222" t="b">
        <f t="shared" si="48"/>
        <v>0</v>
      </c>
      <c r="CQ533" s="222" t="b">
        <f t="shared" si="49"/>
        <v>0</v>
      </c>
      <c r="CX533" s="222" t="b">
        <f>CX133</f>
        <v>0</v>
      </c>
      <c r="DC533" s="37" t="b">
        <f>DC138</f>
        <v>0</v>
      </c>
      <c r="DD533" s="223"/>
      <c r="DE533" s="223"/>
      <c r="DF533" s="223"/>
      <c r="DG533" s="223"/>
      <c r="DH533" s="223"/>
      <c r="DJ533" s="254"/>
      <c r="DS533" s="231"/>
    </row>
    <row r="534" spans="6:12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5"/>
      <c r="CF534" s="274" t="s">
        <v>517</v>
      </c>
      <c r="CG534" s="277" t="s">
        <v>517</v>
      </c>
      <c r="CH534" s="247" t="b">
        <f t="shared" si="47"/>
        <v>0</v>
      </c>
      <c r="CI534" s="30"/>
      <c r="CJ534" s="30"/>
      <c r="CK534" s="30"/>
      <c r="CP534" s="222" t="b">
        <f t="shared" si="48"/>
        <v>0</v>
      </c>
      <c r="CQ534" s="222" t="b">
        <f t="shared" si="49"/>
        <v>0</v>
      </c>
      <c r="CX534" s="222" t="b">
        <f>CX133</f>
        <v>0</v>
      </c>
      <c r="DC534" s="37" t="b">
        <f>DC138</f>
        <v>0</v>
      </c>
      <c r="DD534" s="223"/>
      <c r="DE534" s="223"/>
      <c r="DF534" s="223"/>
      <c r="DG534" s="223"/>
      <c r="DH534" s="223"/>
      <c r="DJ534" s="254"/>
      <c r="DS534" s="231"/>
    </row>
    <row r="535" spans="6:12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5"/>
      <c r="CF535" s="274" t="s">
        <v>306</v>
      </c>
      <c r="CG535" s="277" t="s">
        <v>306</v>
      </c>
      <c r="CH535" s="247" t="b">
        <f t="shared" si="47"/>
        <v>0</v>
      </c>
      <c r="CI535" s="30"/>
      <c r="CJ535" s="30"/>
      <c r="CK535" s="30"/>
      <c r="CP535" s="222" t="b">
        <f t="shared" si="48"/>
        <v>0</v>
      </c>
      <c r="CQ535" s="222" t="b">
        <f t="shared" si="49"/>
        <v>0</v>
      </c>
      <c r="CY535" s="222" t="b">
        <f>CY134</f>
        <v>0</v>
      </c>
      <c r="DC535" s="37"/>
      <c r="DD535" s="223"/>
      <c r="DE535" s="223"/>
      <c r="DF535" s="223"/>
      <c r="DG535" s="223"/>
      <c r="DH535" s="223"/>
      <c r="DJ535" s="254"/>
      <c r="DS535" s="231"/>
    </row>
    <row r="536" spans="6:12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5"/>
      <c r="CF536" s="274" t="s">
        <v>307</v>
      </c>
      <c r="CG536" s="277" t="s">
        <v>307</v>
      </c>
      <c r="CH536" s="247" t="b">
        <f t="shared" si="47"/>
        <v>0</v>
      </c>
      <c r="CI536" s="30"/>
      <c r="CJ536" s="30"/>
      <c r="CK536" s="30"/>
      <c r="CP536" s="222" t="b">
        <f t="shared" si="48"/>
        <v>0</v>
      </c>
      <c r="CQ536" s="222" t="b">
        <f t="shared" si="49"/>
        <v>0</v>
      </c>
      <c r="CY536" s="222" t="b">
        <f>CY134</f>
        <v>0</v>
      </c>
      <c r="DC536" s="37"/>
      <c r="DD536" s="223"/>
      <c r="DE536" s="223"/>
      <c r="DF536" s="223"/>
      <c r="DG536" s="223"/>
      <c r="DH536" s="223"/>
      <c r="DJ536" s="254"/>
      <c r="DS536" s="231"/>
    </row>
    <row r="537" spans="6:12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5"/>
      <c r="CF537" s="274" t="s">
        <v>518</v>
      </c>
      <c r="CG537" s="277" t="s">
        <v>518</v>
      </c>
      <c r="CH537" s="247" t="b">
        <f t="shared" si="47"/>
        <v>0</v>
      </c>
      <c r="CI537" s="30"/>
      <c r="CJ537" s="30"/>
      <c r="CK537" s="30"/>
      <c r="CP537" s="222" t="b">
        <f t="shared" si="48"/>
        <v>0</v>
      </c>
      <c r="CQ537" s="222" t="b">
        <f t="shared" si="49"/>
        <v>0</v>
      </c>
      <c r="CX537" s="222" t="b">
        <f>CX133</f>
        <v>0</v>
      </c>
      <c r="DC537" s="37" t="b">
        <f>DC138</f>
        <v>0</v>
      </c>
      <c r="DD537" s="223"/>
      <c r="DE537" s="223"/>
      <c r="DF537" s="223"/>
      <c r="DG537" s="223"/>
      <c r="DH537" s="223"/>
      <c r="DJ537" s="254"/>
      <c r="DS537" s="231"/>
    </row>
    <row r="538" spans="6:12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5"/>
      <c r="CF538" s="274" t="s">
        <v>310</v>
      </c>
      <c r="CG538" s="277" t="s">
        <v>310</v>
      </c>
      <c r="CH538" s="247" t="b">
        <f t="shared" si="47"/>
        <v>0</v>
      </c>
      <c r="CI538" s="30"/>
      <c r="CJ538" s="30"/>
      <c r="CK538" s="30"/>
      <c r="CP538" s="222" t="b">
        <f t="shared" si="48"/>
        <v>0</v>
      </c>
      <c r="CQ538" s="222" t="b">
        <f t="shared" si="49"/>
        <v>0</v>
      </c>
      <c r="CY538" s="222" t="b">
        <f>CY134</f>
        <v>0</v>
      </c>
      <c r="DC538" s="37"/>
      <c r="DD538" s="223"/>
      <c r="DE538" s="223"/>
      <c r="DF538" s="223"/>
      <c r="DG538" s="223"/>
      <c r="DH538" s="223"/>
      <c r="DJ538" s="254"/>
      <c r="DS538" s="231"/>
    </row>
    <row r="539" spans="6:12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5"/>
      <c r="CF539" s="274" t="s">
        <v>311</v>
      </c>
      <c r="CG539" s="277" t="s">
        <v>311</v>
      </c>
      <c r="CH539" s="247" t="b">
        <f t="shared" si="47"/>
        <v>0</v>
      </c>
      <c r="CI539" s="30"/>
      <c r="CJ539" s="30"/>
      <c r="CK539" s="30"/>
      <c r="CP539" s="222" t="b">
        <f t="shared" si="48"/>
        <v>0</v>
      </c>
      <c r="CQ539" s="222" t="b">
        <f t="shared" si="49"/>
        <v>0</v>
      </c>
      <c r="CY539" s="222" t="b">
        <f>CY134</f>
        <v>0</v>
      </c>
      <c r="DC539" s="37"/>
      <c r="DD539" s="223"/>
      <c r="DE539" s="223"/>
      <c r="DF539" s="223"/>
      <c r="DG539" s="223"/>
      <c r="DH539" s="223"/>
      <c r="DJ539" s="254"/>
      <c r="DS539" s="231"/>
    </row>
    <row r="540" spans="6:12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5"/>
      <c r="CF540" s="274" t="s">
        <v>312</v>
      </c>
      <c r="CG540" s="277" t="s">
        <v>312</v>
      </c>
      <c r="CH540" s="247" t="b">
        <f t="shared" si="47"/>
        <v>0</v>
      </c>
      <c r="CI540" s="30"/>
      <c r="CJ540" s="30"/>
      <c r="CK540" s="30"/>
      <c r="CP540" s="222" t="b">
        <f t="shared" si="48"/>
        <v>0</v>
      </c>
      <c r="CQ540" s="222" t="b">
        <f t="shared" si="49"/>
        <v>0</v>
      </c>
      <c r="CY540" s="222" t="b">
        <f>CY134</f>
        <v>0</v>
      </c>
      <c r="DC540" s="37"/>
      <c r="DD540" s="223"/>
      <c r="DE540" s="223"/>
      <c r="DF540" s="223"/>
      <c r="DG540" s="223"/>
      <c r="DH540" s="223"/>
      <c r="DJ540" s="254"/>
      <c r="DS540" s="231"/>
    </row>
    <row r="541" spans="6:12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5"/>
      <c r="CF541" s="274" t="s">
        <v>313</v>
      </c>
      <c r="CG541" s="277" t="s">
        <v>313</v>
      </c>
      <c r="CH541" s="247" t="b">
        <f t="shared" si="47"/>
        <v>0</v>
      </c>
      <c r="CI541" s="30"/>
      <c r="CJ541" s="30"/>
      <c r="CK541" s="30"/>
      <c r="CP541" s="222" t="b">
        <f t="shared" si="48"/>
        <v>0</v>
      </c>
      <c r="CQ541" s="222" t="b">
        <f t="shared" si="49"/>
        <v>0</v>
      </c>
      <c r="CY541" s="222" t="b">
        <f>CY134</f>
        <v>0</v>
      </c>
      <c r="DC541" s="37"/>
      <c r="DD541" s="223"/>
      <c r="DE541" s="223"/>
      <c r="DF541" s="223"/>
      <c r="DG541" s="223"/>
      <c r="DH541" s="223"/>
      <c r="DJ541" s="254"/>
      <c r="DS541" s="231"/>
    </row>
    <row r="542" spans="6:12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5"/>
      <c r="CF542" s="274" t="s">
        <v>315</v>
      </c>
      <c r="CG542" s="277" t="s">
        <v>315</v>
      </c>
      <c r="CH542" s="247" t="b">
        <f t="shared" si="47"/>
        <v>0</v>
      </c>
      <c r="CI542" s="30"/>
      <c r="CJ542" s="30"/>
      <c r="CK542" s="30"/>
      <c r="CP542" s="222" t="b">
        <f t="shared" si="48"/>
        <v>0</v>
      </c>
      <c r="CQ542" s="222" t="b">
        <f t="shared" si="49"/>
        <v>0</v>
      </c>
      <c r="CY542" s="222" t="b">
        <f>CY134</f>
        <v>0</v>
      </c>
      <c r="DC542" s="37"/>
      <c r="DD542" s="223"/>
      <c r="DE542" s="223"/>
      <c r="DF542" s="223"/>
      <c r="DG542" s="223"/>
      <c r="DH542" s="223"/>
      <c r="DJ542" s="254"/>
      <c r="DS542" s="231"/>
    </row>
    <row r="543" spans="6:12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5"/>
      <c r="CF543" s="274" t="s">
        <v>316</v>
      </c>
      <c r="CG543" s="277" t="s">
        <v>316</v>
      </c>
      <c r="CH543" s="247" t="b">
        <f t="shared" si="47"/>
        <v>0</v>
      </c>
      <c r="CI543" s="30"/>
      <c r="CJ543" s="30"/>
      <c r="CK543" s="30"/>
      <c r="CP543" s="222" t="b">
        <f t="shared" si="48"/>
        <v>0</v>
      </c>
      <c r="CQ543" s="222" t="b">
        <f t="shared" si="49"/>
        <v>0</v>
      </c>
      <c r="CT543" s="222" t="b">
        <f>CT129</f>
        <v>0</v>
      </c>
      <c r="CY543" s="222" t="b">
        <f>CY134</f>
        <v>0</v>
      </c>
      <c r="DC543" s="37"/>
      <c r="DD543" s="223"/>
      <c r="DE543" s="223"/>
      <c r="DF543" s="223"/>
      <c r="DG543" s="223"/>
      <c r="DH543" s="223"/>
      <c r="DJ543" s="254"/>
      <c r="DS543" s="231"/>
    </row>
    <row r="544" spans="6:12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5"/>
      <c r="CF544" s="278" t="s">
        <v>519</v>
      </c>
      <c r="CG544" s="277" t="s">
        <v>519</v>
      </c>
      <c r="CH544" s="247" t="b">
        <f t="shared" si="47"/>
        <v>0</v>
      </c>
      <c r="CI544" s="30"/>
      <c r="CJ544" s="30"/>
      <c r="CK544" s="30"/>
      <c r="CP544" s="222" t="b">
        <f t="shared" si="48"/>
        <v>0</v>
      </c>
      <c r="CQ544" s="222" t="b">
        <f t="shared" si="49"/>
        <v>0</v>
      </c>
      <c r="CZ544" s="222" t="b">
        <f>CZ135</f>
        <v>0</v>
      </c>
      <c r="DC544" s="37"/>
      <c r="DD544" s="223"/>
      <c r="DE544" s="223"/>
      <c r="DF544" s="223"/>
      <c r="DG544" s="223"/>
      <c r="DH544" s="223"/>
      <c r="DJ544" s="254"/>
      <c r="DS544" s="231"/>
    </row>
    <row r="545" spans="6:12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5"/>
      <c r="CF545" s="274" t="s">
        <v>317</v>
      </c>
      <c r="CG545" s="277" t="s">
        <v>317</v>
      </c>
      <c r="CH545" s="247" t="b">
        <f t="shared" si="47"/>
        <v>0</v>
      </c>
      <c r="CI545" s="30"/>
      <c r="CJ545" s="30"/>
      <c r="CK545" s="30"/>
      <c r="CP545" s="222" t="b">
        <f t="shared" si="48"/>
        <v>0</v>
      </c>
      <c r="CQ545" s="222" t="b">
        <f t="shared" si="49"/>
        <v>0</v>
      </c>
      <c r="CY545" s="222" t="b">
        <f>CY134</f>
        <v>0</v>
      </c>
      <c r="DC545" s="37"/>
      <c r="DD545" s="223"/>
      <c r="DE545" s="223"/>
      <c r="DF545" s="223"/>
      <c r="DG545" s="223"/>
      <c r="DH545" s="223"/>
      <c r="DJ545" s="254"/>
      <c r="DS545" s="231"/>
    </row>
    <row r="546" spans="6:12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5"/>
      <c r="CF546" s="278" t="s">
        <v>318</v>
      </c>
      <c r="CG546" s="277" t="s">
        <v>318</v>
      </c>
      <c r="CH546" s="247" t="b">
        <f t="shared" si="47"/>
        <v>0</v>
      </c>
      <c r="CI546" s="30"/>
      <c r="CJ546" s="30"/>
      <c r="CK546" s="30"/>
      <c r="CP546" s="222" t="b">
        <f t="shared" si="48"/>
        <v>0</v>
      </c>
      <c r="CQ546" s="222" t="b">
        <f t="shared" si="49"/>
        <v>0</v>
      </c>
      <c r="CY546" s="222" t="b">
        <f>CY134</f>
        <v>0</v>
      </c>
      <c r="DC546" s="37"/>
      <c r="DD546" s="223"/>
      <c r="DE546" s="223"/>
      <c r="DF546" s="223"/>
      <c r="DG546" s="223"/>
      <c r="DH546" s="223"/>
      <c r="DJ546" s="254"/>
      <c r="DS546" s="231"/>
    </row>
    <row r="547" spans="6:12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5"/>
      <c r="CF547" s="274" t="s">
        <v>320</v>
      </c>
      <c r="CG547" s="277" t="s">
        <v>320</v>
      </c>
      <c r="CH547" s="247" t="b">
        <f t="shared" si="47"/>
        <v>0</v>
      </c>
      <c r="CI547" s="30"/>
      <c r="CJ547" s="30"/>
      <c r="CK547" s="30"/>
      <c r="CP547" s="222" t="b">
        <f t="shared" si="48"/>
        <v>0</v>
      </c>
      <c r="CQ547" s="222" t="b">
        <f t="shared" si="49"/>
        <v>0</v>
      </c>
      <c r="CY547" s="222" t="b">
        <f>CY134</f>
        <v>0</v>
      </c>
      <c r="DC547" s="37"/>
      <c r="DD547" s="223"/>
      <c r="DE547" s="223"/>
      <c r="DF547" s="223"/>
      <c r="DG547" s="223"/>
      <c r="DH547" s="223"/>
      <c r="DJ547" s="254"/>
      <c r="DS547" s="231"/>
    </row>
    <row r="548" spans="6:12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5"/>
      <c r="CF548" s="278" t="s">
        <v>321</v>
      </c>
      <c r="CG548" s="277" t="s">
        <v>321</v>
      </c>
      <c r="CH548" s="247" t="b">
        <f t="shared" si="47"/>
        <v>0</v>
      </c>
      <c r="CI548" s="30"/>
      <c r="CJ548" s="30"/>
      <c r="CK548" s="30"/>
      <c r="CP548" s="222" t="b">
        <f t="shared" si="48"/>
        <v>0</v>
      </c>
      <c r="CQ548" s="222" t="b">
        <f t="shared" si="49"/>
        <v>0</v>
      </c>
      <c r="CY548" s="222" t="b">
        <f>CY134</f>
        <v>0</v>
      </c>
      <c r="DC548" s="37"/>
      <c r="DD548" s="223"/>
      <c r="DE548" s="223"/>
      <c r="DF548" s="223"/>
      <c r="DG548" s="223"/>
      <c r="DH548" s="223"/>
      <c r="DJ548" s="254"/>
      <c r="DS548" s="231"/>
    </row>
    <row r="549" spans="6:12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5"/>
      <c r="CF549" s="274" t="s">
        <v>322</v>
      </c>
      <c r="CG549" s="277" t="s">
        <v>322</v>
      </c>
      <c r="CH549" s="247" t="b">
        <f t="shared" si="47"/>
        <v>0</v>
      </c>
      <c r="CI549" s="30"/>
      <c r="CJ549" s="30"/>
      <c r="CK549" s="30"/>
      <c r="CP549" s="222" t="b">
        <f t="shared" si="48"/>
        <v>0</v>
      </c>
      <c r="CQ549" s="222" t="b">
        <f t="shared" si="49"/>
        <v>0</v>
      </c>
      <c r="CY549" s="222" t="b">
        <f>CY134</f>
        <v>0</v>
      </c>
      <c r="DC549" s="37"/>
      <c r="DD549" s="223"/>
      <c r="DE549" s="223"/>
      <c r="DF549" s="223"/>
      <c r="DG549" s="223"/>
      <c r="DH549" s="223"/>
      <c r="DJ549" s="254"/>
      <c r="DS549" s="231"/>
    </row>
    <row r="550" spans="6:12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5"/>
      <c r="CF550" s="274" t="s">
        <v>323</v>
      </c>
      <c r="CG550" s="277" t="s">
        <v>323</v>
      </c>
      <c r="CH550" s="247" t="b">
        <f t="shared" si="47"/>
        <v>0</v>
      </c>
      <c r="CI550" s="30"/>
      <c r="CJ550" s="30"/>
      <c r="CK550" s="30"/>
      <c r="CP550" s="222" t="b">
        <f t="shared" si="48"/>
        <v>0</v>
      </c>
      <c r="CQ550" s="222" t="b">
        <f t="shared" si="49"/>
        <v>0</v>
      </c>
      <c r="CV550" s="222" t="b">
        <f>CV131</f>
        <v>0</v>
      </c>
      <c r="CY550" s="222" t="b">
        <f>CY134</f>
        <v>0</v>
      </c>
      <c r="DC550" s="37"/>
      <c r="DD550" s="223"/>
      <c r="DE550" s="223"/>
      <c r="DF550" s="223"/>
      <c r="DG550" s="223"/>
      <c r="DH550" s="223"/>
      <c r="DJ550" s="254"/>
      <c r="DS550" s="231"/>
    </row>
    <row r="551" spans="6:12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5"/>
      <c r="CF551" s="274" t="s">
        <v>520</v>
      </c>
      <c r="CG551" s="277" t="s">
        <v>520</v>
      </c>
      <c r="CH551" s="247" t="b">
        <f t="shared" si="47"/>
        <v>0</v>
      </c>
      <c r="CI551" s="30"/>
      <c r="CJ551" s="30"/>
      <c r="CK551" s="30"/>
      <c r="CP551" s="222" t="b">
        <f t="shared" si="48"/>
        <v>0</v>
      </c>
      <c r="CQ551" s="222" t="b">
        <f t="shared" si="49"/>
        <v>0</v>
      </c>
      <c r="CZ551" s="222" t="b">
        <f>CZ135</f>
        <v>0</v>
      </c>
      <c r="DC551" s="37"/>
      <c r="DD551" s="223"/>
      <c r="DE551" s="223"/>
      <c r="DF551" s="223"/>
      <c r="DG551" s="223"/>
      <c r="DH551" s="223"/>
      <c r="DJ551" s="254"/>
      <c r="DS551" s="231"/>
    </row>
    <row r="552" spans="6:12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5"/>
      <c r="CF552" s="274" t="s">
        <v>325</v>
      </c>
      <c r="CG552" s="277" t="s">
        <v>325</v>
      </c>
      <c r="CH552" s="247" t="b">
        <f t="shared" si="47"/>
        <v>0</v>
      </c>
      <c r="CI552" s="30"/>
      <c r="CJ552" s="30"/>
      <c r="CK552" s="30"/>
      <c r="CP552" s="222" t="b">
        <f t="shared" si="48"/>
        <v>0</v>
      </c>
      <c r="CQ552" s="222" t="b">
        <f t="shared" si="49"/>
        <v>0</v>
      </c>
      <c r="CT552" s="222" t="b">
        <f>CT129</f>
        <v>0</v>
      </c>
      <c r="CV552" s="222" t="b">
        <f>CV131</f>
        <v>0</v>
      </c>
      <c r="CY552" s="222" t="b">
        <f>CY134</f>
        <v>0</v>
      </c>
      <c r="DC552" s="37"/>
      <c r="DD552" s="223"/>
      <c r="DE552" s="223"/>
      <c r="DF552" s="223"/>
      <c r="DG552" s="223"/>
      <c r="DH552" s="223"/>
      <c r="DJ552" s="254"/>
      <c r="DS552" s="231"/>
    </row>
    <row r="553" spans="6:12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5"/>
      <c r="CF553" s="274" t="s">
        <v>521</v>
      </c>
      <c r="CG553" s="277" t="s">
        <v>521</v>
      </c>
      <c r="CH553" s="247" t="b">
        <f t="shared" si="47"/>
        <v>0</v>
      </c>
      <c r="CI553" s="30"/>
      <c r="CJ553" s="30"/>
      <c r="CK553" s="30"/>
      <c r="CP553" s="222" t="b">
        <f t="shared" si="48"/>
        <v>0</v>
      </c>
      <c r="CQ553" s="222" t="b">
        <f t="shared" si="49"/>
        <v>0</v>
      </c>
      <c r="CZ553" s="222" t="b">
        <f>CZ135</f>
        <v>0</v>
      </c>
      <c r="DC553" s="37"/>
      <c r="DD553" s="223"/>
      <c r="DE553" s="223"/>
      <c r="DF553" s="223"/>
      <c r="DG553" s="223"/>
      <c r="DH553" s="223"/>
      <c r="DJ553" s="254"/>
      <c r="DS553" s="231"/>
    </row>
    <row r="554" spans="6:12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5"/>
      <c r="CF554" s="274" t="s">
        <v>326</v>
      </c>
      <c r="CG554" s="277" t="s">
        <v>326</v>
      </c>
      <c r="CH554" s="247" t="b">
        <f t="shared" si="47"/>
        <v>0</v>
      </c>
      <c r="CI554" s="30"/>
      <c r="CJ554" s="30"/>
      <c r="CK554" s="30"/>
      <c r="CP554" s="222" t="b">
        <f t="shared" si="48"/>
        <v>0</v>
      </c>
      <c r="CQ554" s="222" t="b">
        <f t="shared" si="49"/>
        <v>0</v>
      </c>
      <c r="CY554" s="222" t="b">
        <f>CY134</f>
        <v>0</v>
      </c>
      <c r="DC554" s="37"/>
      <c r="DD554" s="223"/>
      <c r="DE554" s="223"/>
      <c r="DF554" s="223"/>
      <c r="DG554" s="223"/>
      <c r="DH554" s="223"/>
      <c r="DJ554" s="254"/>
      <c r="DS554" s="231"/>
    </row>
    <row r="555" spans="6:12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5"/>
      <c r="CF555" s="274" t="s">
        <v>327</v>
      </c>
      <c r="CG555" s="277" t="s">
        <v>327</v>
      </c>
      <c r="CH555" s="247" t="b">
        <f t="shared" si="47"/>
        <v>0</v>
      </c>
      <c r="CI555" s="30"/>
      <c r="CJ555" s="30"/>
      <c r="CK555" s="30"/>
      <c r="CP555" s="222" t="b">
        <f t="shared" si="48"/>
        <v>0</v>
      </c>
      <c r="CQ555" s="222" t="b">
        <f t="shared" si="49"/>
        <v>0</v>
      </c>
      <c r="CV555" s="222" t="b">
        <f>CV131</f>
        <v>0</v>
      </c>
      <c r="CY555" s="222" t="b">
        <f>CY134</f>
        <v>0</v>
      </c>
      <c r="DC555" s="37"/>
      <c r="DD555" s="223"/>
      <c r="DE555" s="223"/>
      <c r="DF555" s="223"/>
      <c r="DG555" s="223"/>
      <c r="DH555" s="223"/>
      <c r="DJ555" s="254"/>
      <c r="DS555" s="231"/>
    </row>
    <row r="556" spans="6:12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5"/>
      <c r="CF556" s="274" t="s">
        <v>522</v>
      </c>
      <c r="CG556" s="277" t="s">
        <v>522</v>
      </c>
      <c r="CH556" s="247" t="b">
        <f t="shared" si="47"/>
        <v>0</v>
      </c>
      <c r="CI556" s="30"/>
      <c r="CJ556" s="30"/>
      <c r="CK556" s="30"/>
      <c r="CP556" s="222" t="b">
        <f t="shared" si="48"/>
        <v>0</v>
      </c>
      <c r="CQ556" s="222" t="b">
        <f t="shared" si="49"/>
        <v>0</v>
      </c>
      <c r="CZ556" s="222" t="b">
        <f>CZ135</f>
        <v>0</v>
      </c>
      <c r="DC556" s="37"/>
      <c r="DD556" s="223"/>
      <c r="DE556" s="223"/>
      <c r="DF556" s="223"/>
      <c r="DG556" s="223"/>
      <c r="DH556" s="223"/>
      <c r="DJ556" s="254"/>
      <c r="DS556" s="231"/>
    </row>
    <row r="557" spans="6:12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5"/>
      <c r="CF557" s="276" t="s">
        <v>328</v>
      </c>
      <c r="CG557" s="277" t="s">
        <v>328</v>
      </c>
      <c r="CH557" s="247" t="b">
        <f t="shared" si="47"/>
        <v>0</v>
      </c>
      <c r="CI557" s="30"/>
      <c r="CJ557" s="30"/>
      <c r="CK557" s="30"/>
      <c r="CP557" s="222" t="b">
        <f t="shared" si="48"/>
        <v>0</v>
      </c>
      <c r="CQ557" s="222" t="b">
        <f t="shared" si="49"/>
        <v>0</v>
      </c>
      <c r="CV557" s="222" t="b">
        <f>CV131</f>
        <v>0</v>
      </c>
      <c r="CY557" s="222" t="b">
        <f>CY134</f>
        <v>0</v>
      </c>
      <c r="DC557" s="37"/>
      <c r="DD557" s="223"/>
      <c r="DE557" s="223"/>
      <c r="DF557" s="223"/>
      <c r="DG557" s="223"/>
      <c r="DH557" s="223"/>
      <c r="DJ557" s="254"/>
      <c r="DS557" s="231"/>
    </row>
    <row r="558" spans="6:12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5"/>
      <c r="CF558" s="274" t="s">
        <v>523</v>
      </c>
      <c r="CG558" s="277" t="s">
        <v>523</v>
      </c>
      <c r="CH558" s="247" t="b">
        <f t="shared" si="47"/>
        <v>0</v>
      </c>
      <c r="CI558" s="30"/>
      <c r="CJ558" s="30"/>
      <c r="CK558" s="30"/>
      <c r="CP558" s="222" t="b">
        <f t="shared" si="48"/>
        <v>0</v>
      </c>
      <c r="CQ558" s="222" t="b">
        <f t="shared" si="49"/>
        <v>0</v>
      </c>
      <c r="CZ558" s="222" t="b">
        <f>CZ135</f>
        <v>0</v>
      </c>
      <c r="DC558" s="37"/>
      <c r="DD558" s="223"/>
      <c r="DE558" s="223"/>
      <c r="DF558" s="223"/>
      <c r="DG558" s="223"/>
      <c r="DH558" s="223"/>
      <c r="DJ558" s="254"/>
      <c r="DS558" s="231"/>
    </row>
    <row r="559" spans="6:12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5"/>
      <c r="CF559" s="274" t="s">
        <v>330</v>
      </c>
      <c r="CG559" s="277" t="s">
        <v>330</v>
      </c>
      <c r="CH559" s="247" t="b">
        <f t="shared" si="47"/>
        <v>0</v>
      </c>
      <c r="CI559" s="30"/>
      <c r="CJ559" s="30"/>
      <c r="CK559" s="30"/>
      <c r="CP559" s="222" t="b">
        <f t="shared" si="48"/>
        <v>0</v>
      </c>
      <c r="CQ559" s="222" t="b">
        <f t="shared" si="49"/>
        <v>0</v>
      </c>
      <c r="CV559" s="222" t="b">
        <f>CV131</f>
        <v>0</v>
      </c>
      <c r="CY559" s="222" t="b">
        <f>CY134</f>
        <v>0</v>
      </c>
      <c r="DC559" s="37"/>
      <c r="DD559" s="223"/>
      <c r="DE559" s="223"/>
      <c r="DF559" s="223"/>
      <c r="DG559" s="223"/>
      <c r="DH559" s="223"/>
      <c r="DJ559" s="254"/>
      <c r="DS559" s="231"/>
    </row>
    <row r="560" spans="6:12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5"/>
      <c r="CF560" s="274" t="s">
        <v>524</v>
      </c>
      <c r="CG560" s="277" t="s">
        <v>524</v>
      </c>
      <c r="CH560" s="247" t="b">
        <f t="shared" si="47"/>
        <v>0</v>
      </c>
      <c r="CI560" s="30"/>
      <c r="CJ560" s="30"/>
      <c r="CK560" s="30"/>
      <c r="CP560" s="222" t="b">
        <f t="shared" si="48"/>
        <v>0</v>
      </c>
      <c r="CQ560" s="222" t="b">
        <f t="shared" si="49"/>
        <v>0</v>
      </c>
      <c r="CZ560" s="222" t="b">
        <f>CZ135</f>
        <v>0</v>
      </c>
      <c r="DC560" s="37"/>
      <c r="DD560" s="223"/>
      <c r="DE560" s="223"/>
      <c r="DF560" s="223"/>
      <c r="DG560" s="223"/>
      <c r="DH560" s="223"/>
      <c r="DJ560" s="254"/>
      <c r="DS560" s="231"/>
    </row>
    <row r="561" spans="6:12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5"/>
      <c r="CF561" s="274" t="s">
        <v>589</v>
      </c>
      <c r="CG561" s="277" t="s">
        <v>589</v>
      </c>
      <c r="CH561" s="247" t="b">
        <f t="shared" si="47"/>
        <v>0</v>
      </c>
      <c r="CI561" s="30"/>
      <c r="CJ561" s="30"/>
      <c r="CK561" s="30"/>
      <c r="CP561" s="222" t="b">
        <f t="shared" si="48"/>
        <v>0</v>
      </c>
      <c r="CQ561" s="222" t="b">
        <f t="shared" si="49"/>
        <v>0</v>
      </c>
      <c r="CY561" s="222" t="b">
        <f>CY134</f>
        <v>0</v>
      </c>
      <c r="DC561" s="37"/>
      <c r="DD561" s="223"/>
      <c r="DE561" s="223"/>
      <c r="DF561" s="223"/>
      <c r="DG561" s="223"/>
      <c r="DH561" s="223"/>
      <c r="DJ561" s="254"/>
      <c r="DS561" s="231"/>
    </row>
    <row r="562" spans="6:12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5"/>
      <c r="CF562" s="274" t="s">
        <v>331</v>
      </c>
      <c r="CG562" s="277" t="s">
        <v>331</v>
      </c>
      <c r="CH562" s="247" t="b">
        <f t="shared" si="47"/>
        <v>0</v>
      </c>
      <c r="CI562" s="30"/>
      <c r="CJ562" s="30"/>
      <c r="CK562" s="30"/>
      <c r="CP562" s="222" t="b">
        <f t="shared" si="48"/>
        <v>0</v>
      </c>
      <c r="CQ562" s="222" t="b">
        <f t="shared" si="49"/>
        <v>0</v>
      </c>
      <c r="CY562" s="222" t="b">
        <f>CY134</f>
        <v>0</v>
      </c>
      <c r="DC562" s="37"/>
      <c r="DD562" s="223"/>
      <c r="DE562" s="223"/>
      <c r="DF562" s="223"/>
      <c r="DG562" s="223"/>
      <c r="DH562" s="223"/>
      <c r="DJ562" s="254"/>
      <c r="DS562" s="231"/>
    </row>
    <row r="563" spans="6:12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5"/>
      <c r="CF563" s="274" t="s">
        <v>332</v>
      </c>
      <c r="CG563" s="277" t="s">
        <v>332</v>
      </c>
      <c r="CH563" s="247" t="b">
        <f t="shared" si="47"/>
        <v>0</v>
      </c>
      <c r="CI563" s="30"/>
      <c r="CJ563" s="30"/>
      <c r="CK563" s="30"/>
      <c r="CP563" s="222" t="b">
        <f t="shared" si="48"/>
        <v>0</v>
      </c>
      <c r="CQ563" s="222" t="b">
        <f t="shared" si="49"/>
        <v>0</v>
      </c>
      <c r="CY563" s="222" t="b">
        <f>CY134</f>
        <v>0</v>
      </c>
      <c r="DC563" s="37"/>
      <c r="DD563" s="223"/>
      <c r="DE563" s="223"/>
      <c r="DF563" s="223"/>
      <c r="DG563" s="223"/>
      <c r="DH563" s="223"/>
      <c r="DJ563" s="254"/>
      <c r="DS563" s="231"/>
    </row>
    <row r="564" spans="6:12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5"/>
      <c r="CF564" s="274" t="s">
        <v>333</v>
      </c>
      <c r="CG564" s="277" t="s">
        <v>333</v>
      </c>
      <c r="CH564" s="247" t="b">
        <f t="shared" si="47"/>
        <v>0</v>
      </c>
      <c r="CI564" s="30"/>
      <c r="CJ564" s="30"/>
      <c r="CK564" s="30"/>
      <c r="CP564" s="222" t="b">
        <f t="shared" si="48"/>
        <v>0</v>
      </c>
      <c r="CQ564" s="222" t="b">
        <f t="shared" si="49"/>
        <v>0</v>
      </c>
      <c r="CT564" s="222" t="b">
        <f>CT129</f>
        <v>0</v>
      </c>
      <c r="CV564" s="222" t="b">
        <f>CV131</f>
        <v>0</v>
      </c>
      <c r="CY564" s="222" t="b">
        <f>CY134</f>
        <v>0</v>
      </c>
      <c r="DC564" s="37"/>
      <c r="DD564" s="223"/>
      <c r="DE564" s="223"/>
      <c r="DF564" s="223"/>
      <c r="DG564" s="223"/>
      <c r="DH564" s="223"/>
      <c r="DJ564" s="254"/>
      <c r="DS564" s="231"/>
    </row>
    <row r="565" spans="6:12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5"/>
      <c r="CF565" s="274" t="s">
        <v>525</v>
      </c>
      <c r="CG565" s="277" t="s">
        <v>525</v>
      </c>
      <c r="CH565" s="247" t="b">
        <f t="shared" si="47"/>
        <v>0</v>
      </c>
      <c r="CI565" s="30"/>
      <c r="CJ565" s="30"/>
      <c r="CK565" s="30"/>
      <c r="CP565" s="222" t="b">
        <f t="shared" si="48"/>
        <v>0</v>
      </c>
      <c r="CQ565" s="222" t="b">
        <f t="shared" si="49"/>
        <v>0</v>
      </c>
      <c r="CX565" s="222" t="b">
        <f>CX133</f>
        <v>0</v>
      </c>
      <c r="CZ565" s="222" t="b">
        <f>CZ135</f>
        <v>0</v>
      </c>
      <c r="DC565" s="37"/>
      <c r="DD565" s="223"/>
      <c r="DE565" s="223"/>
      <c r="DF565" s="223"/>
      <c r="DG565" s="223"/>
      <c r="DH565" s="223"/>
      <c r="DJ565" s="254"/>
      <c r="DS565" s="231"/>
    </row>
    <row r="566" spans="6:12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5"/>
      <c r="CF566" s="274" t="s">
        <v>335</v>
      </c>
      <c r="CG566" s="277" t="s">
        <v>335</v>
      </c>
      <c r="CH566" s="247" t="b">
        <f t="shared" si="47"/>
        <v>0</v>
      </c>
      <c r="CI566" s="30"/>
      <c r="CJ566" s="30"/>
      <c r="CK566" s="30"/>
      <c r="CP566" s="222" t="b">
        <f t="shared" si="48"/>
        <v>0</v>
      </c>
      <c r="CQ566" s="222" t="b">
        <f t="shared" si="49"/>
        <v>0</v>
      </c>
      <c r="CY566" s="222" t="b">
        <f>CY134</f>
        <v>0</v>
      </c>
      <c r="DC566" s="37"/>
      <c r="DD566" s="223"/>
      <c r="DE566" s="223"/>
      <c r="DF566" s="223"/>
      <c r="DG566" s="223"/>
      <c r="DH566" s="223"/>
      <c r="DJ566" s="254"/>
      <c r="DS566" s="231"/>
    </row>
    <row r="567" spans="6:12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5"/>
      <c r="CF567" s="274" t="s">
        <v>577</v>
      </c>
      <c r="CG567" s="277" t="s">
        <v>577</v>
      </c>
      <c r="CH567" s="247" t="b">
        <f t="shared" si="47"/>
        <v>0</v>
      </c>
      <c r="CI567" s="30"/>
      <c r="CJ567" s="30"/>
      <c r="CK567" s="30"/>
      <c r="CP567" s="222" t="b">
        <f t="shared" si="48"/>
        <v>0</v>
      </c>
      <c r="CQ567" s="222" t="b">
        <f t="shared" si="49"/>
        <v>0</v>
      </c>
      <c r="CX567" s="222" t="b">
        <f>CX133</f>
        <v>0</v>
      </c>
      <c r="CZ567" s="222" t="b">
        <f>CZ135</f>
        <v>0</v>
      </c>
      <c r="DC567" s="37"/>
      <c r="DD567" s="223"/>
      <c r="DE567" s="223"/>
      <c r="DF567" s="223"/>
      <c r="DG567" s="223"/>
      <c r="DH567" s="223"/>
      <c r="DJ567" s="254"/>
      <c r="DS567" s="231"/>
    </row>
    <row r="568" spans="6:12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5"/>
      <c r="CF568" s="274" t="s">
        <v>336</v>
      </c>
      <c r="CG568" s="277" t="s">
        <v>336</v>
      </c>
      <c r="CH568" s="247" t="b">
        <f t="shared" si="47"/>
        <v>0</v>
      </c>
      <c r="CI568" s="30"/>
      <c r="CJ568" s="30"/>
      <c r="CK568" s="30"/>
      <c r="CP568" s="222" t="b">
        <f t="shared" si="48"/>
        <v>0</v>
      </c>
      <c r="CQ568" s="222" t="b">
        <f t="shared" si="49"/>
        <v>0</v>
      </c>
      <c r="CY568" s="222" t="b">
        <f>CY134</f>
        <v>0</v>
      </c>
      <c r="DC568" s="37"/>
      <c r="DD568" s="223"/>
      <c r="DE568" s="223"/>
      <c r="DF568" s="223"/>
      <c r="DG568" s="223"/>
      <c r="DH568" s="223"/>
      <c r="DJ568" s="254"/>
      <c r="DS568" s="231"/>
    </row>
    <row r="569" spans="6:12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5"/>
      <c r="CF569" s="274" t="s">
        <v>578</v>
      </c>
      <c r="CG569" s="277" t="s">
        <v>578</v>
      </c>
      <c r="CH569" s="247" t="b">
        <f t="shared" si="47"/>
        <v>0</v>
      </c>
      <c r="CI569" s="30"/>
      <c r="CJ569" s="30"/>
      <c r="CK569" s="30"/>
      <c r="CP569" s="222" t="b">
        <f t="shared" si="48"/>
        <v>0</v>
      </c>
      <c r="CQ569" s="222" t="b">
        <f t="shared" si="49"/>
        <v>0</v>
      </c>
      <c r="CX569" s="222" t="b">
        <f>CX133</f>
        <v>0</v>
      </c>
      <c r="CZ569" s="222" t="b">
        <f>CZ135</f>
        <v>0</v>
      </c>
      <c r="DC569" s="37"/>
      <c r="DD569" s="223"/>
      <c r="DE569" s="223"/>
      <c r="DF569" s="223"/>
      <c r="DG569" s="223"/>
      <c r="DH569" s="223"/>
      <c r="DJ569" s="254"/>
      <c r="DS569" s="231"/>
    </row>
    <row r="570" spans="6:12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5"/>
      <c r="CF570" s="274" t="s">
        <v>337</v>
      </c>
      <c r="CG570" s="277" t="s">
        <v>337</v>
      </c>
      <c r="CH570" s="247" t="b">
        <f t="shared" si="47"/>
        <v>0</v>
      </c>
      <c r="CI570" s="30"/>
      <c r="CJ570" s="30"/>
      <c r="CK570" s="30"/>
      <c r="CP570" s="222" t="b">
        <f t="shared" si="48"/>
        <v>0</v>
      </c>
      <c r="CQ570" s="222" t="b">
        <f t="shared" si="49"/>
        <v>0</v>
      </c>
      <c r="CY570" s="222" t="b">
        <f>CY134</f>
        <v>0</v>
      </c>
      <c r="DC570" s="37"/>
      <c r="DD570" s="223"/>
      <c r="DE570" s="223"/>
      <c r="DF570" s="223"/>
      <c r="DG570" s="223"/>
      <c r="DH570" s="223"/>
      <c r="DJ570" s="254"/>
      <c r="DS570" s="231"/>
    </row>
    <row r="571" spans="6:12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5"/>
      <c r="CF571" s="274" t="s">
        <v>579</v>
      </c>
      <c r="CG571" s="277" t="s">
        <v>579</v>
      </c>
      <c r="CH571" s="247" t="b">
        <f t="shared" si="47"/>
        <v>0</v>
      </c>
      <c r="CI571" s="30"/>
      <c r="CJ571" s="30"/>
      <c r="CK571" s="30"/>
      <c r="CP571" s="222" t="b">
        <f t="shared" si="48"/>
        <v>0</v>
      </c>
      <c r="CQ571" s="222" t="b">
        <f t="shared" si="49"/>
        <v>0</v>
      </c>
      <c r="CX571" s="222" t="b">
        <f>CX133</f>
        <v>0</v>
      </c>
      <c r="CZ571" s="222" t="b">
        <f>CZ135</f>
        <v>0</v>
      </c>
      <c r="DC571" s="37"/>
      <c r="DD571" s="223"/>
      <c r="DE571" s="223"/>
      <c r="DF571" s="223"/>
      <c r="DG571" s="223"/>
      <c r="DH571" s="223"/>
      <c r="DJ571" s="254"/>
      <c r="DS571" s="231"/>
    </row>
    <row r="572" spans="6:12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5"/>
      <c r="CF572" s="274" t="s">
        <v>338</v>
      </c>
      <c r="CG572" s="277" t="s">
        <v>338</v>
      </c>
      <c r="CH572" s="247" t="b">
        <f t="shared" si="47"/>
        <v>0</v>
      </c>
      <c r="CI572" s="30"/>
      <c r="CJ572" s="30"/>
      <c r="CK572" s="30"/>
      <c r="CP572" s="222" t="b">
        <f t="shared" si="48"/>
        <v>0</v>
      </c>
      <c r="CQ572" s="222" t="b">
        <f t="shared" si="49"/>
        <v>0</v>
      </c>
      <c r="CT572" s="222" t="b">
        <f>CT129</f>
        <v>0</v>
      </c>
      <c r="CV572" s="222" t="b">
        <f>CV131</f>
        <v>0</v>
      </c>
      <c r="CY572" s="222" t="b">
        <f>CY134</f>
        <v>0</v>
      </c>
      <c r="DC572" s="37"/>
      <c r="DD572" s="223"/>
      <c r="DE572" s="223"/>
      <c r="DF572" s="223"/>
      <c r="DG572" s="223"/>
      <c r="DH572" s="223"/>
      <c r="DJ572" s="254"/>
      <c r="DS572" s="231"/>
    </row>
    <row r="573" spans="6:12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5"/>
      <c r="CF573" s="274" t="s">
        <v>526</v>
      </c>
      <c r="CG573" s="277" t="s">
        <v>526</v>
      </c>
      <c r="CH573" s="247" t="b">
        <f t="shared" si="47"/>
        <v>0</v>
      </c>
      <c r="CI573" s="30"/>
      <c r="CJ573" s="30"/>
      <c r="CK573" s="30"/>
      <c r="CP573" s="222" t="b">
        <f t="shared" si="48"/>
        <v>0</v>
      </c>
      <c r="CQ573" s="222" t="b">
        <f t="shared" si="49"/>
        <v>0</v>
      </c>
      <c r="CZ573" s="222" t="b">
        <f>CZ135</f>
        <v>0</v>
      </c>
      <c r="DC573" s="37"/>
      <c r="DD573" s="223"/>
      <c r="DE573" s="223"/>
      <c r="DF573" s="223"/>
      <c r="DG573" s="223"/>
      <c r="DH573" s="223"/>
      <c r="DJ573" s="254"/>
      <c r="DS573" s="231"/>
    </row>
    <row r="574" spans="6:12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5"/>
      <c r="CF574" s="276" t="s">
        <v>340</v>
      </c>
      <c r="CG574" s="277" t="s">
        <v>340</v>
      </c>
      <c r="CH574" s="247" t="b">
        <f t="shared" si="47"/>
        <v>0</v>
      </c>
      <c r="CI574" s="30"/>
      <c r="CJ574" s="30"/>
      <c r="CK574" s="30"/>
      <c r="CP574" s="222" t="b">
        <f t="shared" si="48"/>
        <v>0</v>
      </c>
      <c r="CQ574" s="222" t="b">
        <f t="shared" si="49"/>
        <v>0</v>
      </c>
      <c r="CY574" s="222" t="b">
        <f>CY134</f>
        <v>0</v>
      </c>
      <c r="DC574" s="37"/>
      <c r="DD574" s="223"/>
      <c r="DE574" s="223"/>
      <c r="DF574" s="223"/>
      <c r="DG574" s="223"/>
      <c r="DH574" s="223"/>
      <c r="DJ574" s="254"/>
      <c r="DS574" s="231"/>
    </row>
    <row r="575" spans="6:12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5"/>
      <c r="CF575" s="276" t="s">
        <v>341</v>
      </c>
      <c r="CG575" s="277" t="s">
        <v>341</v>
      </c>
      <c r="CH575" s="247" t="b">
        <f t="shared" si="47"/>
        <v>0</v>
      </c>
      <c r="CI575" s="30"/>
      <c r="CJ575" s="30"/>
      <c r="CK575" s="30"/>
      <c r="CP575" s="222" t="b">
        <f t="shared" si="48"/>
        <v>0</v>
      </c>
      <c r="CQ575" s="222" t="b">
        <f t="shared" si="49"/>
        <v>0</v>
      </c>
      <c r="CY575" s="222" t="b">
        <f>CY134</f>
        <v>0</v>
      </c>
      <c r="DC575" s="37"/>
      <c r="DD575" s="223"/>
      <c r="DE575" s="223"/>
      <c r="DF575" s="223"/>
      <c r="DG575" s="223"/>
      <c r="DH575" s="223"/>
      <c r="DJ575" s="254"/>
      <c r="DS575" s="231"/>
    </row>
    <row r="576" spans="6:12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5"/>
      <c r="CF576" s="276" t="s">
        <v>342</v>
      </c>
      <c r="CG576" s="277" t="s">
        <v>342</v>
      </c>
      <c r="CH576" s="247" t="b">
        <f t="shared" si="47"/>
        <v>0</v>
      </c>
      <c r="CI576" s="30"/>
      <c r="CJ576" s="30"/>
      <c r="CK576" s="30"/>
      <c r="CP576" s="222" t="b">
        <f t="shared" si="48"/>
        <v>0</v>
      </c>
      <c r="CQ576" s="222" t="b">
        <f t="shared" si="49"/>
        <v>0</v>
      </c>
      <c r="CT576" s="222" t="b">
        <f>CT129</f>
        <v>0</v>
      </c>
      <c r="CY576" s="222" t="b">
        <f>CY134</f>
        <v>0</v>
      </c>
      <c r="DC576" s="37"/>
      <c r="DD576" s="223"/>
      <c r="DE576" s="223"/>
      <c r="DF576" s="223"/>
      <c r="DG576" s="223"/>
      <c r="DH576" s="223"/>
      <c r="DJ576" s="254"/>
      <c r="DS576" s="231"/>
    </row>
    <row r="577" spans="6:12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5"/>
      <c r="CF577" s="274" t="s">
        <v>527</v>
      </c>
      <c r="CG577" s="277" t="s">
        <v>527</v>
      </c>
      <c r="CH577" s="247" t="b">
        <f t="shared" si="47"/>
        <v>0</v>
      </c>
      <c r="CI577" s="30"/>
      <c r="CJ577" s="30"/>
      <c r="CK577" s="30"/>
      <c r="CP577" s="222" t="b">
        <f t="shared" si="48"/>
        <v>0</v>
      </c>
      <c r="CQ577" s="222" t="b">
        <f t="shared" si="49"/>
        <v>0</v>
      </c>
      <c r="CZ577" s="222" t="b">
        <f>CZ135</f>
        <v>0</v>
      </c>
      <c r="DC577" s="37"/>
      <c r="DD577" s="223"/>
      <c r="DE577" s="223"/>
      <c r="DF577" s="223"/>
      <c r="DG577" s="223"/>
      <c r="DH577" s="223"/>
      <c r="DJ577" s="254"/>
      <c r="DS577" s="231"/>
    </row>
    <row r="578" spans="6:12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5"/>
      <c r="CF578" s="274" t="s">
        <v>343</v>
      </c>
      <c r="CG578" s="277" t="s">
        <v>343</v>
      </c>
      <c r="CH578" s="247" t="b">
        <f t="shared" si="47"/>
        <v>0</v>
      </c>
      <c r="CI578" s="30"/>
      <c r="CJ578" s="30"/>
      <c r="CK578" s="30"/>
      <c r="CP578" s="222" t="b">
        <f t="shared" si="48"/>
        <v>0</v>
      </c>
      <c r="CQ578" s="222" t="b">
        <f t="shared" si="49"/>
        <v>0</v>
      </c>
      <c r="CY578" s="222" t="b">
        <f>CY134</f>
        <v>0</v>
      </c>
      <c r="DC578" s="37"/>
      <c r="DD578" s="223"/>
      <c r="DE578" s="223"/>
      <c r="DF578" s="223"/>
      <c r="DG578" s="223"/>
      <c r="DH578" s="223"/>
      <c r="DJ578" s="254"/>
      <c r="DS578" s="231"/>
    </row>
    <row r="579" spans="6:12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5"/>
      <c r="CF579" s="274" t="s">
        <v>344</v>
      </c>
      <c r="CG579" s="277" t="s">
        <v>344</v>
      </c>
      <c r="CH579" s="247" t="b">
        <f t="shared" si="47"/>
        <v>0</v>
      </c>
      <c r="CI579" s="30"/>
      <c r="CJ579" s="30"/>
      <c r="CK579" s="30"/>
      <c r="CP579" s="222" t="b">
        <f t="shared" si="48"/>
        <v>0</v>
      </c>
      <c r="CQ579" s="222" t="b">
        <f t="shared" si="49"/>
        <v>0</v>
      </c>
      <c r="CY579" s="222" t="b">
        <f>CY134</f>
        <v>0</v>
      </c>
      <c r="DC579" s="37"/>
      <c r="DD579" s="223"/>
      <c r="DE579" s="223"/>
      <c r="DF579" s="223"/>
      <c r="DG579" s="223"/>
      <c r="DH579" s="223"/>
      <c r="DJ579" s="254"/>
      <c r="DS579" s="231"/>
    </row>
    <row r="580" spans="6:12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5"/>
      <c r="CF580" s="274" t="s">
        <v>345</v>
      </c>
      <c r="CG580" s="277" t="s">
        <v>345</v>
      </c>
      <c r="CH580" s="247" t="b">
        <f t="shared" si="47"/>
        <v>0</v>
      </c>
      <c r="CI580" s="30"/>
      <c r="CJ580" s="30"/>
      <c r="CK580" s="30"/>
      <c r="CP580" s="222" t="b">
        <f t="shared" si="48"/>
        <v>0</v>
      </c>
      <c r="CQ580" s="222" t="b">
        <f t="shared" si="49"/>
        <v>0</v>
      </c>
      <c r="CY580" s="222" t="b">
        <f>CY134</f>
        <v>0</v>
      </c>
      <c r="DC580" s="37"/>
      <c r="DD580" s="223"/>
      <c r="DE580" s="223"/>
      <c r="DF580" s="223"/>
      <c r="DG580" s="223"/>
      <c r="DH580" s="223"/>
      <c r="DJ580" s="254"/>
      <c r="DS580" s="231"/>
    </row>
    <row r="581" spans="6:12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5"/>
      <c r="CF581" s="274" t="s">
        <v>346</v>
      </c>
      <c r="CG581" s="277" t="s">
        <v>346</v>
      </c>
      <c r="CH581" s="247" t="b">
        <f t="shared" si="47"/>
        <v>0</v>
      </c>
      <c r="CI581" s="30"/>
      <c r="CJ581" s="30"/>
      <c r="CK581" s="30"/>
      <c r="CP581" s="222" t="b">
        <f t="shared" si="48"/>
        <v>0</v>
      </c>
      <c r="CQ581" s="222" t="b">
        <f t="shared" si="49"/>
        <v>0</v>
      </c>
      <c r="CY581" s="222" t="b">
        <f>CY134</f>
        <v>0</v>
      </c>
      <c r="DC581" s="37"/>
      <c r="DD581" s="223"/>
      <c r="DE581" s="223"/>
      <c r="DF581" s="223"/>
      <c r="DG581" s="223"/>
      <c r="DH581" s="223"/>
      <c r="DJ581" s="254"/>
      <c r="DS581" s="231"/>
    </row>
    <row r="582" spans="6:12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5"/>
      <c r="CF582" s="274" t="s">
        <v>348</v>
      </c>
      <c r="CG582" s="277" t="s">
        <v>348</v>
      </c>
      <c r="CH582" s="247" t="b">
        <f t="shared" si="47"/>
        <v>0</v>
      </c>
      <c r="CI582" s="30"/>
      <c r="CJ582" s="30"/>
      <c r="CK582" s="30"/>
      <c r="CP582" s="222" t="b">
        <f t="shared" si="48"/>
        <v>0</v>
      </c>
      <c r="CQ582" s="222" t="b">
        <f t="shared" si="49"/>
        <v>0</v>
      </c>
      <c r="CT582" s="222" t="b">
        <f>CT129</f>
        <v>0</v>
      </c>
      <c r="CY582" s="222" t="b">
        <f>CY134</f>
        <v>0</v>
      </c>
      <c r="DC582" s="37"/>
      <c r="DD582" s="223"/>
      <c r="DE582" s="223"/>
      <c r="DF582" s="223"/>
      <c r="DG582" s="223"/>
      <c r="DH582" s="223"/>
      <c r="DJ582" s="254"/>
      <c r="DS582" s="231"/>
    </row>
    <row r="583" spans="6:12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5"/>
      <c r="BH583" s="34"/>
      <c r="CF583" s="274" t="s">
        <v>580</v>
      </c>
      <c r="CG583" s="277" t="s">
        <v>580</v>
      </c>
      <c r="CH583" s="247" t="b">
        <f t="shared" si="47"/>
        <v>0</v>
      </c>
      <c r="CI583" s="30"/>
      <c r="CJ583" s="30"/>
      <c r="CK583" s="30"/>
      <c r="CP583" s="222" t="b">
        <f t="shared" si="48"/>
        <v>0</v>
      </c>
      <c r="CQ583" s="222" t="b">
        <f t="shared" si="49"/>
        <v>0</v>
      </c>
      <c r="CZ583" s="222" t="b">
        <f>CZ135</f>
        <v>0</v>
      </c>
      <c r="DC583" s="37"/>
      <c r="DD583" s="223"/>
      <c r="DE583" s="223"/>
      <c r="DF583" s="223"/>
      <c r="DG583" s="223"/>
      <c r="DH583" s="223"/>
      <c r="DJ583" s="254"/>
      <c r="DS583" s="231"/>
    </row>
    <row r="584" spans="6:12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5"/>
      <c r="CF584" s="274" t="s">
        <v>349</v>
      </c>
      <c r="CG584" s="277" t="s">
        <v>349</v>
      </c>
      <c r="CH584" s="247" t="b">
        <f t="shared" si="47"/>
        <v>0</v>
      </c>
      <c r="CI584" s="30"/>
      <c r="CJ584" s="30"/>
      <c r="CK584" s="30"/>
      <c r="CP584" s="222" t="b">
        <f t="shared" si="48"/>
        <v>0</v>
      </c>
      <c r="CQ584" s="222" t="b">
        <f t="shared" si="49"/>
        <v>0</v>
      </c>
      <c r="CY584" s="222" t="b">
        <f>CY134</f>
        <v>0</v>
      </c>
      <c r="DC584" s="37"/>
      <c r="DD584" s="223"/>
      <c r="DE584" s="223"/>
      <c r="DF584" s="223"/>
      <c r="DG584" s="223"/>
      <c r="DH584" s="223"/>
      <c r="DJ584" s="254"/>
      <c r="DS584" s="231"/>
    </row>
    <row r="585" spans="6:12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5"/>
      <c r="CF585" s="274" t="s">
        <v>350</v>
      </c>
      <c r="CG585" s="277" t="s">
        <v>350</v>
      </c>
      <c r="CH585" s="247" t="b">
        <f t="shared" si="47"/>
        <v>0</v>
      </c>
      <c r="CI585" s="30"/>
      <c r="CJ585" s="30"/>
      <c r="CK585" s="30"/>
      <c r="CP585" s="222" t="b">
        <f t="shared" si="48"/>
        <v>0</v>
      </c>
      <c r="CQ585" s="222" t="b">
        <f t="shared" si="49"/>
        <v>0</v>
      </c>
      <c r="CY585" s="222" t="b">
        <f>CY134</f>
        <v>0</v>
      </c>
      <c r="DC585" s="37"/>
      <c r="DD585" s="223"/>
      <c r="DE585" s="223"/>
      <c r="DF585" s="223"/>
      <c r="DG585" s="223"/>
      <c r="DH585" s="223"/>
      <c r="DJ585" s="254"/>
      <c r="DS585" s="231"/>
    </row>
    <row r="586" spans="6:12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5"/>
      <c r="CF586" s="274" t="s">
        <v>351</v>
      </c>
      <c r="CG586" s="277" t="s">
        <v>351</v>
      </c>
      <c r="CH586" s="247" t="b">
        <f t="shared" si="47"/>
        <v>0</v>
      </c>
      <c r="CI586" s="30"/>
      <c r="CJ586" s="30"/>
      <c r="CK586" s="30"/>
      <c r="CP586" s="222" t="b">
        <f t="shared" si="48"/>
        <v>0</v>
      </c>
      <c r="CQ586" s="222" t="b">
        <f t="shared" si="49"/>
        <v>0</v>
      </c>
      <c r="CT586" s="222" t="b">
        <f>CT129</f>
        <v>0</v>
      </c>
      <c r="CY586" s="222" t="b">
        <f>CY134</f>
        <v>0</v>
      </c>
      <c r="DC586" s="37"/>
      <c r="DD586" s="223"/>
      <c r="DE586" s="223"/>
      <c r="DF586" s="223"/>
      <c r="DG586" s="223"/>
      <c r="DH586" s="223"/>
      <c r="DJ586" s="254"/>
      <c r="DS586" s="231"/>
    </row>
    <row r="587" spans="6:12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5"/>
      <c r="CF587" s="274" t="s">
        <v>528</v>
      </c>
      <c r="CG587" s="277" t="s">
        <v>528</v>
      </c>
      <c r="CH587" s="247" t="b">
        <f t="shared" si="47"/>
        <v>0</v>
      </c>
      <c r="CI587" s="30"/>
      <c r="CJ587" s="30"/>
      <c r="CK587" s="30"/>
      <c r="CP587" s="222" t="b">
        <f t="shared" si="48"/>
        <v>0</v>
      </c>
      <c r="CQ587" s="222" t="b">
        <f t="shared" si="49"/>
        <v>0</v>
      </c>
      <c r="CZ587" s="222" t="b">
        <f>CZ135</f>
        <v>0</v>
      </c>
      <c r="DC587" s="37"/>
      <c r="DD587" s="223"/>
      <c r="DE587" s="223"/>
      <c r="DF587" s="223"/>
      <c r="DG587" s="223"/>
      <c r="DH587" s="223"/>
      <c r="DJ587" s="254"/>
      <c r="DS587" s="231"/>
    </row>
    <row r="588" spans="6:12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5"/>
      <c r="CF588" s="274" t="s">
        <v>353</v>
      </c>
      <c r="CG588" s="277" t="s">
        <v>353</v>
      </c>
      <c r="CH588" s="247" t="b">
        <f t="shared" si="47"/>
        <v>0</v>
      </c>
      <c r="CI588" s="30"/>
      <c r="CJ588" s="30"/>
      <c r="CK588" s="30"/>
      <c r="CP588" s="222" t="b">
        <f t="shared" si="48"/>
        <v>0</v>
      </c>
      <c r="CQ588" s="222" t="b">
        <f t="shared" si="49"/>
        <v>0</v>
      </c>
      <c r="CY588" s="222" t="b">
        <f>CY134</f>
        <v>0</v>
      </c>
      <c r="DC588" s="37"/>
      <c r="DD588" s="223"/>
      <c r="DE588" s="223"/>
      <c r="DF588" s="223"/>
      <c r="DG588" s="223"/>
      <c r="DH588" s="223"/>
      <c r="DJ588" s="254"/>
      <c r="DS588" s="231"/>
    </row>
    <row r="589" spans="6:12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5"/>
      <c r="CF589" s="274" t="s">
        <v>354</v>
      </c>
      <c r="CG589" s="277" t="s">
        <v>354</v>
      </c>
      <c r="CH589" s="247" t="b">
        <f t="shared" ref="CH589:CH652" si="50">IF(COUNTIF(CP589:DC589,TRUE)=0,FALSE,TRUE)</f>
        <v>0</v>
      </c>
      <c r="CI589" s="30"/>
      <c r="CJ589" s="30"/>
      <c r="CK589" s="30"/>
      <c r="CP589" s="222" t="b">
        <f t="shared" ref="CP589:CP652" si="51">IF(COUNTIF(DJ:DJ,CF589)&gt;0,TRUE,FALSE)</f>
        <v>0</v>
      </c>
      <c r="CQ589" s="222" t="b">
        <f t="shared" ref="CQ589:CQ652" si="52">IF(COUNTIF($BO$142:$CB$317,CF589)&gt;0,TRUE,FALSE)</f>
        <v>0</v>
      </c>
      <c r="CY589" s="222" t="b">
        <f>CY134</f>
        <v>0</v>
      </c>
      <c r="DC589" s="37"/>
      <c r="DD589" s="223"/>
      <c r="DE589" s="223"/>
      <c r="DF589" s="223"/>
      <c r="DG589" s="223"/>
      <c r="DH589" s="223"/>
      <c r="DJ589" s="254"/>
      <c r="DS589" s="231"/>
    </row>
    <row r="590" spans="6:12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5"/>
      <c r="CF590" s="274" t="s">
        <v>355</v>
      </c>
      <c r="CG590" s="277" t="s">
        <v>355</v>
      </c>
      <c r="CH590" s="247" t="b">
        <f t="shared" si="50"/>
        <v>0</v>
      </c>
      <c r="CI590" s="30"/>
      <c r="CJ590" s="30"/>
      <c r="CK590" s="30"/>
      <c r="CP590" s="222" t="b">
        <f t="shared" si="51"/>
        <v>0</v>
      </c>
      <c r="CQ590" s="222" t="b">
        <f t="shared" si="52"/>
        <v>0</v>
      </c>
      <c r="CY590" s="222" t="b">
        <f>CY134</f>
        <v>0</v>
      </c>
      <c r="DC590" s="37"/>
      <c r="DD590" s="223"/>
      <c r="DE590" s="223"/>
      <c r="DF590" s="223"/>
      <c r="DG590" s="223"/>
      <c r="DH590" s="223"/>
      <c r="DJ590" s="254"/>
      <c r="DS590" s="231"/>
    </row>
    <row r="591" spans="6:12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5"/>
      <c r="CF591" s="274" t="s">
        <v>356</v>
      </c>
      <c r="CG591" s="277" t="s">
        <v>356</v>
      </c>
      <c r="CH591" s="247" t="b">
        <f t="shared" si="50"/>
        <v>0</v>
      </c>
      <c r="CI591" s="30"/>
      <c r="CJ591" s="30"/>
      <c r="CK591" s="30"/>
      <c r="CP591" s="222" t="b">
        <f t="shared" si="51"/>
        <v>0</v>
      </c>
      <c r="CQ591" s="222" t="b">
        <f t="shared" si="52"/>
        <v>0</v>
      </c>
      <c r="CY591" s="222" t="b">
        <f>CY134</f>
        <v>0</v>
      </c>
      <c r="DC591" s="37"/>
      <c r="DD591" s="223"/>
      <c r="DE591" s="223"/>
      <c r="DF591" s="223"/>
      <c r="DG591" s="223"/>
      <c r="DH591" s="223"/>
      <c r="DJ591" s="254"/>
      <c r="DS591" s="231"/>
    </row>
    <row r="592" spans="6:12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5"/>
      <c r="CF592" s="274" t="s">
        <v>358</v>
      </c>
      <c r="CG592" s="277" t="s">
        <v>358</v>
      </c>
      <c r="CH592" s="247" t="b">
        <f t="shared" si="50"/>
        <v>0</v>
      </c>
      <c r="CI592" s="30"/>
      <c r="CJ592" s="30"/>
      <c r="CK592" s="30"/>
      <c r="CP592" s="222" t="b">
        <f t="shared" si="51"/>
        <v>0</v>
      </c>
      <c r="CQ592" s="222" t="b">
        <f t="shared" si="52"/>
        <v>0</v>
      </c>
      <c r="CT592" s="222" t="b">
        <f>CT129</f>
        <v>0</v>
      </c>
      <c r="CV592" s="222" t="b">
        <f>CV131</f>
        <v>0</v>
      </c>
      <c r="CY592" s="222" t="b">
        <f>CY134</f>
        <v>0</v>
      </c>
      <c r="DC592" s="37"/>
      <c r="DD592" s="223"/>
      <c r="DE592" s="223"/>
      <c r="DF592" s="223"/>
      <c r="DG592" s="223"/>
      <c r="DH592" s="223"/>
      <c r="DJ592" s="254"/>
      <c r="DS592" s="231"/>
    </row>
    <row r="593" spans="6:12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5"/>
      <c r="CF593" s="274" t="s">
        <v>529</v>
      </c>
      <c r="CG593" s="277" t="s">
        <v>529</v>
      </c>
      <c r="CH593" s="247" t="b">
        <f t="shared" si="50"/>
        <v>0</v>
      </c>
      <c r="CI593" s="30"/>
      <c r="CJ593" s="30"/>
      <c r="CK593" s="30"/>
      <c r="CP593" s="222" t="b">
        <f t="shared" si="51"/>
        <v>0</v>
      </c>
      <c r="CQ593" s="222" t="b">
        <f t="shared" si="52"/>
        <v>0</v>
      </c>
      <c r="CZ593" s="222" t="b">
        <f>CZ135</f>
        <v>0</v>
      </c>
      <c r="DC593" s="37"/>
      <c r="DD593" s="223"/>
      <c r="DE593" s="223"/>
      <c r="DF593" s="223"/>
      <c r="DG593" s="223"/>
      <c r="DH593" s="223"/>
      <c r="DJ593" s="254"/>
      <c r="DS593" s="231"/>
    </row>
    <row r="594" spans="6:12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5"/>
      <c r="CF594" s="274" t="s">
        <v>359</v>
      </c>
      <c r="CG594" s="277" t="s">
        <v>359</v>
      </c>
      <c r="CH594" s="247" t="b">
        <f t="shared" si="50"/>
        <v>0</v>
      </c>
      <c r="CI594" s="30"/>
      <c r="CJ594" s="30"/>
      <c r="CK594" s="30"/>
      <c r="CP594" s="222" t="b">
        <f t="shared" si="51"/>
        <v>0</v>
      </c>
      <c r="CQ594" s="222" t="b">
        <f t="shared" si="52"/>
        <v>0</v>
      </c>
      <c r="CV594" s="222" t="b">
        <f>CV131</f>
        <v>0</v>
      </c>
      <c r="CY594" s="222" t="b">
        <f>CY134</f>
        <v>0</v>
      </c>
      <c r="DC594" s="37"/>
      <c r="DD594" s="223"/>
      <c r="DE594" s="223"/>
      <c r="DF594" s="223"/>
      <c r="DG594" s="223"/>
      <c r="DH594" s="223"/>
      <c r="DJ594" s="254"/>
      <c r="DS594" s="231"/>
    </row>
    <row r="595" spans="6:12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5"/>
      <c r="CF595" s="274" t="s">
        <v>530</v>
      </c>
      <c r="CG595" s="277" t="s">
        <v>530</v>
      </c>
      <c r="CH595" s="247" t="b">
        <f t="shared" si="50"/>
        <v>0</v>
      </c>
      <c r="CI595" s="30"/>
      <c r="CJ595" s="30"/>
      <c r="CK595" s="30"/>
      <c r="CP595" s="222" t="b">
        <f t="shared" si="51"/>
        <v>0</v>
      </c>
      <c r="CQ595" s="222" t="b">
        <f t="shared" si="52"/>
        <v>0</v>
      </c>
      <c r="CZ595" s="222" t="b">
        <f>CZ135</f>
        <v>0</v>
      </c>
      <c r="DC595" s="37"/>
      <c r="DD595" s="223"/>
      <c r="DE595" s="223"/>
      <c r="DF595" s="223"/>
      <c r="DG595" s="223"/>
      <c r="DH595" s="223"/>
      <c r="DJ595" s="254"/>
      <c r="DS595" s="231"/>
    </row>
    <row r="596" spans="6:12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5"/>
      <c r="CF596" s="274" t="s">
        <v>360</v>
      </c>
      <c r="CG596" s="277" t="s">
        <v>360</v>
      </c>
      <c r="CH596" s="247" t="b">
        <f t="shared" si="50"/>
        <v>0</v>
      </c>
      <c r="CI596" s="30"/>
      <c r="CJ596" s="30"/>
      <c r="CK596" s="30"/>
      <c r="CP596" s="222" t="b">
        <f t="shared" si="51"/>
        <v>0</v>
      </c>
      <c r="CQ596" s="222" t="b">
        <f t="shared" si="52"/>
        <v>0</v>
      </c>
      <c r="CY596" s="222" t="b">
        <f>CY134</f>
        <v>0</v>
      </c>
      <c r="DC596" s="37"/>
      <c r="DD596" s="223"/>
      <c r="DE596" s="223"/>
      <c r="DF596" s="223"/>
      <c r="DG596" s="223"/>
      <c r="DH596" s="223"/>
      <c r="DJ596" s="254"/>
      <c r="DS596" s="231"/>
    </row>
    <row r="597" spans="6:12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5"/>
      <c r="CF597" s="274" t="s">
        <v>361</v>
      </c>
      <c r="CG597" s="277" t="s">
        <v>361</v>
      </c>
      <c r="CH597" s="247" t="b">
        <f t="shared" si="50"/>
        <v>0</v>
      </c>
      <c r="CI597" s="30"/>
      <c r="CJ597" s="30"/>
      <c r="CK597" s="30"/>
      <c r="CP597" s="222" t="b">
        <f t="shared" si="51"/>
        <v>0</v>
      </c>
      <c r="CQ597" s="222" t="b">
        <f t="shared" si="52"/>
        <v>0</v>
      </c>
      <c r="CT597" s="222" t="b">
        <f>CT129</f>
        <v>0</v>
      </c>
      <c r="CY597" s="222" t="b">
        <f>CY134</f>
        <v>0</v>
      </c>
      <c r="DC597" s="37"/>
      <c r="DD597" s="223"/>
      <c r="DE597" s="223"/>
      <c r="DF597" s="223"/>
      <c r="DG597" s="223"/>
      <c r="DH597" s="223"/>
      <c r="DJ597" s="254"/>
      <c r="DS597" s="231"/>
    </row>
    <row r="598" spans="6:12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5"/>
      <c r="CF598" s="274" t="s">
        <v>531</v>
      </c>
      <c r="CG598" s="277" t="s">
        <v>531</v>
      </c>
      <c r="CH598" s="247" t="b">
        <f t="shared" si="50"/>
        <v>0</v>
      </c>
      <c r="CI598" s="30"/>
      <c r="CJ598" s="30"/>
      <c r="CK598" s="30"/>
      <c r="CP598" s="222" t="b">
        <f t="shared" si="51"/>
        <v>0</v>
      </c>
      <c r="CQ598" s="222" t="b">
        <f t="shared" si="52"/>
        <v>0</v>
      </c>
      <c r="CZ598" s="222" t="b">
        <f>CZ135</f>
        <v>0</v>
      </c>
      <c r="DC598" s="37"/>
      <c r="DD598" s="223"/>
      <c r="DE598" s="223"/>
      <c r="DF598" s="223"/>
      <c r="DG598" s="223"/>
      <c r="DH598" s="223"/>
      <c r="DJ598" s="254"/>
      <c r="DS598" s="231"/>
    </row>
    <row r="599" spans="6:12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5"/>
      <c r="CF599" s="274" t="s">
        <v>364</v>
      </c>
      <c r="CG599" s="277" t="s">
        <v>364</v>
      </c>
      <c r="CH599" s="247" t="b">
        <f t="shared" si="50"/>
        <v>0</v>
      </c>
      <c r="CI599" s="30"/>
      <c r="CJ599" s="30"/>
      <c r="CK599" s="30"/>
      <c r="CP599" s="222" t="b">
        <f t="shared" si="51"/>
        <v>0</v>
      </c>
      <c r="CQ599" s="222" t="b">
        <f t="shared" si="52"/>
        <v>0</v>
      </c>
      <c r="CY599" s="222" t="b">
        <f>CY134</f>
        <v>0</v>
      </c>
      <c r="DC599" s="37"/>
      <c r="DD599" s="223"/>
      <c r="DE599" s="223"/>
      <c r="DF599" s="223"/>
      <c r="DG599" s="223"/>
      <c r="DH599" s="223"/>
      <c r="DJ599" s="254"/>
      <c r="DS599" s="231"/>
    </row>
    <row r="600" spans="6:12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6"/>
      <c r="AL600" s="66"/>
      <c r="AM600" s="66"/>
      <c r="AN600" s="63"/>
      <c r="AO600" s="66"/>
      <c r="AP600" s="66"/>
      <c r="AQ600" s="66"/>
      <c r="AR600" s="63"/>
      <c r="AS600" s="66"/>
      <c r="AT600" s="66"/>
      <c r="AU600" s="66"/>
      <c r="AV600" s="63"/>
      <c r="AW600" s="66"/>
      <c r="AX600" s="66"/>
      <c r="AY600" s="63"/>
      <c r="AZ600" s="63"/>
      <c r="BA600" s="63"/>
      <c r="BB600" s="63"/>
      <c r="BC600" s="63"/>
      <c r="BD600" s="63"/>
      <c r="BE600" s="63"/>
      <c r="BF600" s="63"/>
      <c r="BG600" s="65"/>
      <c r="CF600" s="274" t="s">
        <v>365</v>
      </c>
      <c r="CG600" s="277" t="s">
        <v>365</v>
      </c>
      <c r="CH600" s="247" t="b">
        <f t="shared" si="50"/>
        <v>0</v>
      </c>
      <c r="CI600" s="30"/>
      <c r="CJ600" s="30"/>
      <c r="CK600" s="30"/>
      <c r="CP600" s="222" t="b">
        <f t="shared" si="51"/>
        <v>0</v>
      </c>
      <c r="CQ600" s="222" t="b">
        <f t="shared" si="52"/>
        <v>0</v>
      </c>
      <c r="CY600" s="222" t="b">
        <f>CY134</f>
        <v>0</v>
      </c>
      <c r="DC600" s="37"/>
      <c r="DD600" s="223"/>
      <c r="DE600" s="223"/>
      <c r="DF600" s="223"/>
      <c r="DG600" s="223"/>
      <c r="DH600" s="223"/>
      <c r="DJ600" s="254"/>
      <c r="DS600" s="231"/>
    </row>
    <row r="601" spans="6:12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6"/>
      <c r="AL601" s="66"/>
      <c r="AM601" s="66"/>
      <c r="AN601" s="63"/>
      <c r="AO601" s="66"/>
      <c r="AP601" s="66"/>
      <c r="AQ601" s="66"/>
      <c r="AR601" s="63"/>
      <c r="AS601" s="66"/>
      <c r="AT601" s="66"/>
      <c r="AU601" s="66"/>
      <c r="AV601" s="63"/>
      <c r="AW601" s="66"/>
      <c r="AX601" s="66"/>
      <c r="AY601" s="63"/>
      <c r="AZ601" s="63"/>
      <c r="BA601" s="63"/>
      <c r="BB601" s="63"/>
      <c r="BC601" s="63"/>
      <c r="BD601" s="63"/>
      <c r="BE601" s="63"/>
      <c r="BF601" s="63"/>
      <c r="BG601" s="65"/>
      <c r="CF601" s="274" t="s">
        <v>366</v>
      </c>
      <c r="CG601" s="277" t="s">
        <v>366</v>
      </c>
      <c r="CH601" s="247" t="b">
        <f t="shared" si="50"/>
        <v>0</v>
      </c>
      <c r="CI601" s="30"/>
      <c r="CJ601" s="30"/>
      <c r="CK601" s="30"/>
      <c r="CP601" s="222" t="b">
        <f t="shared" si="51"/>
        <v>0</v>
      </c>
      <c r="CQ601" s="222" t="b">
        <f t="shared" si="52"/>
        <v>0</v>
      </c>
      <c r="CT601" s="222" t="b">
        <f>CT129</f>
        <v>0</v>
      </c>
      <c r="CY601" s="222" t="b">
        <f>CY134</f>
        <v>0</v>
      </c>
      <c r="DC601" s="37"/>
      <c r="DD601" s="223"/>
      <c r="DE601" s="223"/>
      <c r="DF601" s="223"/>
      <c r="DG601" s="223"/>
      <c r="DH601" s="223"/>
      <c r="DJ601" s="254"/>
      <c r="DS601" s="231"/>
    </row>
    <row r="602" spans="6:12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6"/>
      <c r="AL602" s="67"/>
      <c r="AM602" s="66"/>
      <c r="AN602" s="63"/>
      <c r="AO602" s="66"/>
      <c r="AP602" s="66"/>
      <c r="AQ602" s="66"/>
      <c r="AR602" s="63"/>
      <c r="AS602" s="66"/>
      <c r="AT602" s="66"/>
      <c r="AU602" s="66"/>
      <c r="AV602" s="63"/>
      <c r="AW602" s="66"/>
      <c r="AX602" s="66"/>
      <c r="AY602" s="63"/>
      <c r="AZ602" s="63"/>
      <c r="BA602" s="63"/>
      <c r="BB602" s="63"/>
      <c r="BC602" s="63"/>
      <c r="BD602" s="63"/>
      <c r="BE602" s="63"/>
      <c r="BF602" s="63"/>
      <c r="BG602" s="65"/>
      <c r="CF602" s="274" t="s">
        <v>532</v>
      </c>
      <c r="CG602" s="277" t="s">
        <v>532</v>
      </c>
      <c r="CH602" s="247" t="b">
        <f t="shared" si="50"/>
        <v>0</v>
      </c>
      <c r="CI602" s="30"/>
      <c r="CJ602" s="30"/>
      <c r="CK602" s="30"/>
      <c r="CP602" s="222" t="b">
        <f t="shared" si="51"/>
        <v>0</v>
      </c>
      <c r="CQ602" s="222" t="b">
        <f t="shared" si="52"/>
        <v>0</v>
      </c>
      <c r="CZ602" s="222" t="b">
        <f>CZ135</f>
        <v>0</v>
      </c>
      <c r="DC602" s="37"/>
      <c r="DD602" s="223"/>
      <c r="DE602" s="223"/>
      <c r="DF602" s="223"/>
      <c r="DG602" s="223"/>
      <c r="DH602" s="223"/>
      <c r="DJ602" s="254"/>
      <c r="DS602" s="231"/>
    </row>
    <row r="603" spans="6:12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6"/>
      <c r="AL603" s="66"/>
      <c r="AM603" s="66"/>
      <c r="AN603" s="63"/>
      <c r="AO603" s="67"/>
      <c r="AP603" s="66"/>
      <c r="AQ603" s="66"/>
      <c r="AR603" s="63"/>
      <c r="AS603" s="66"/>
      <c r="AT603" s="66"/>
      <c r="AU603" s="67"/>
      <c r="AV603" s="63"/>
      <c r="AW603" s="66"/>
      <c r="AX603" s="66"/>
      <c r="AY603" s="63"/>
      <c r="AZ603" s="63"/>
      <c r="BA603" s="63"/>
      <c r="BB603" s="63"/>
      <c r="BC603" s="63"/>
      <c r="BD603" s="63"/>
      <c r="BE603" s="63"/>
      <c r="BF603" s="63"/>
      <c r="BG603" s="65"/>
      <c r="CF603" s="274" t="s">
        <v>367</v>
      </c>
      <c r="CG603" s="277" t="s">
        <v>367</v>
      </c>
      <c r="CH603" s="247" t="b">
        <f t="shared" si="50"/>
        <v>0</v>
      </c>
      <c r="CI603" s="30"/>
      <c r="CJ603" s="30"/>
      <c r="CK603" s="30"/>
      <c r="CP603" s="222" t="b">
        <f t="shared" si="51"/>
        <v>0</v>
      </c>
      <c r="CQ603" s="222" t="b">
        <f t="shared" si="52"/>
        <v>0</v>
      </c>
      <c r="CY603" s="222" t="b">
        <f>CY134</f>
        <v>0</v>
      </c>
      <c r="DC603" s="37"/>
      <c r="DD603" s="223"/>
      <c r="DE603" s="223"/>
      <c r="DF603" s="223"/>
      <c r="DG603" s="223"/>
      <c r="DH603" s="223"/>
      <c r="DJ603" s="254"/>
      <c r="DS603" s="231"/>
    </row>
    <row r="604" spans="6:12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6"/>
      <c r="AK604" s="66"/>
      <c r="AL604" s="66"/>
      <c r="AM604" s="66"/>
      <c r="AN604" s="66"/>
      <c r="AO604" s="66"/>
      <c r="AP604" s="66"/>
      <c r="AQ604" s="66"/>
      <c r="AR604" s="66"/>
      <c r="AS604" s="66"/>
      <c r="AT604" s="66"/>
      <c r="AU604" s="66"/>
      <c r="AV604" s="66"/>
      <c r="AW604" s="66"/>
      <c r="AX604" s="66"/>
      <c r="AY604" s="63"/>
      <c r="AZ604" s="63"/>
      <c r="BA604" s="63"/>
      <c r="BB604" s="63"/>
      <c r="BC604" s="63"/>
      <c r="BD604" s="63"/>
      <c r="BE604" s="63"/>
      <c r="BF604" s="63"/>
      <c r="BG604" s="65"/>
      <c r="CF604" s="276" t="s">
        <v>370</v>
      </c>
      <c r="CG604" s="277" t="s">
        <v>370</v>
      </c>
      <c r="CH604" s="247" t="b">
        <f t="shared" si="50"/>
        <v>0</v>
      </c>
      <c r="CI604" s="30"/>
      <c r="CJ604" s="30"/>
      <c r="CK604" s="30"/>
      <c r="CP604" s="222" t="b">
        <f t="shared" si="51"/>
        <v>0</v>
      </c>
      <c r="CQ604" s="222" t="b">
        <f t="shared" si="52"/>
        <v>0</v>
      </c>
      <c r="CY604" s="222" t="b">
        <f>CY134</f>
        <v>0</v>
      </c>
      <c r="DC604" s="37"/>
      <c r="DD604" s="223"/>
      <c r="DE604" s="223"/>
      <c r="DF604" s="223"/>
      <c r="DG604" s="223"/>
      <c r="DH604" s="223"/>
      <c r="DJ604" s="254"/>
      <c r="DS604" s="231"/>
    </row>
    <row r="605" spans="6:12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5"/>
      <c r="CF605" s="274" t="s">
        <v>371</v>
      </c>
      <c r="CG605" s="277" t="s">
        <v>371</v>
      </c>
      <c r="CH605" s="247" t="b">
        <f t="shared" si="50"/>
        <v>0</v>
      </c>
      <c r="CI605" s="30"/>
      <c r="CJ605" s="30"/>
      <c r="CK605" s="30"/>
      <c r="CP605" s="222" t="b">
        <f t="shared" si="51"/>
        <v>0</v>
      </c>
      <c r="CQ605" s="222" t="b">
        <f t="shared" si="52"/>
        <v>0</v>
      </c>
      <c r="CY605" s="222" t="b">
        <f>CY134</f>
        <v>0</v>
      </c>
      <c r="DC605" s="37"/>
      <c r="DD605" s="223"/>
      <c r="DE605" s="223"/>
      <c r="DF605" s="223"/>
      <c r="DG605" s="223"/>
      <c r="DH605" s="223"/>
      <c r="DJ605" s="254"/>
      <c r="DS605" s="231"/>
    </row>
    <row r="606" spans="6:12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5"/>
      <c r="CF606" s="274" t="s">
        <v>372</v>
      </c>
      <c r="CG606" s="277" t="s">
        <v>372</v>
      </c>
      <c r="CH606" s="247" t="b">
        <f t="shared" si="50"/>
        <v>0</v>
      </c>
      <c r="CI606" s="30"/>
      <c r="CJ606" s="30"/>
      <c r="CK606" s="30"/>
      <c r="CP606" s="222" t="b">
        <f t="shared" si="51"/>
        <v>0</v>
      </c>
      <c r="CQ606" s="222" t="b">
        <f t="shared" si="52"/>
        <v>0</v>
      </c>
      <c r="CY606" s="222" t="b">
        <f>CY134</f>
        <v>0</v>
      </c>
      <c r="DC606" s="37"/>
      <c r="DD606" s="223"/>
      <c r="DE606" s="223"/>
      <c r="DF606" s="223"/>
      <c r="DG606" s="223"/>
      <c r="DH606" s="223"/>
      <c r="DJ606" s="254"/>
      <c r="DS606" s="231"/>
    </row>
    <row r="607" spans="6:12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5"/>
      <c r="CF607" s="274" t="s">
        <v>373</v>
      </c>
      <c r="CG607" s="277" t="s">
        <v>373</v>
      </c>
      <c r="CH607" s="247" t="b">
        <f t="shared" si="50"/>
        <v>0</v>
      </c>
      <c r="CI607" s="30"/>
      <c r="CJ607" s="30"/>
      <c r="CK607" s="30"/>
      <c r="CP607" s="222" t="b">
        <f t="shared" si="51"/>
        <v>0</v>
      </c>
      <c r="CQ607" s="222" t="b">
        <f t="shared" si="52"/>
        <v>0</v>
      </c>
      <c r="CY607" s="222" t="b">
        <f>CY134</f>
        <v>0</v>
      </c>
      <c r="DC607" s="37"/>
      <c r="DD607" s="223"/>
      <c r="DE607" s="223"/>
      <c r="DF607" s="223"/>
      <c r="DG607" s="223"/>
      <c r="DH607" s="223"/>
      <c r="DJ607" s="254"/>
      <c r="DS607" s="231"/>
    </row>
    <row r="608" spans="6:12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5"/>
      <c r="CF608" s="274" t="s">
        <v>581</v>
      </c>
      <c r="CG608" s="277" t="s">
        <v>581</v>
      </c>
      <c r="CH608" s="247" t="b">
        <f t="shared" si="50"/>
        <v>0</v>
      </c>
      <c r="CI608" s="30"/>
      <c r="CJ608" s="30"/>
      <c r="CK608" s="30"/>
      <c r="CP608" s="222" t="b">
        <f t="shared" si="51"/>
        <v>0</v>
      </c>
      <c r="CQ608" s="222" t="b">
        <f t="shared" si="52"/>
        <v>0</v>
      </c>
      <c r="CZ608" s="222" t="b">
        <f>CZ135</f>
        <v>0</v>
      </c>
      <c r="DC608" s="37"/>
      <c r="DD608" s="223"/>
      <c r="DE608" s="223"/>
      <c r="DF608" s="223"/>
      <c r="DG608" s="223"/>
      <c r="DH608" s="223"/>
      <c r="DJ608" s="254"/>
      <c r="DS608" s="231"/>
    </row>
    <row r="609" spans="6:12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5"/>
      <c r="CF609" s="274" t="s">
        <v>375</v>
      </c>
      <c r="CG609" s="277" t="s">
        <v>375</v>
      </c>
      <c r="CH609" s="247" t="b">
        <f t="shared" si="50"/>
        <v>0</v>
      </c>
      <c r="CI609" s="30"/>
      <c r="CJ609" s="30"/>
      <c r="CK609" s="30"/>
      <c r="CP609" s="222" t="b">
        <f t="shared" si="51"/>
        <v>0</v>
      </c>
      <c r="CQ609" s="222" t="b">
        <f t="shared" si="52"/>
        <v>0</v>
      </c>
      <c r="CY609" s="222" t="b">
        <f>CY134</f>
        <v>0</v>
      </c>
      <c r="DC609" s="37"/>
      <c r="DD609" s="223"/>
      <c r="DE609" s="223"/>
      <c r="DF609" s="223"/>
      <c r="DG609" s="223"/>
      <c r="DH609" s="223"/>
      <c r="DJ609" s="254"/>
      <c r="DS609" s="231"/>
    </row>
    <row r="610" spans="6:12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5"/>
      <c r="CF610" s="274" t="s">
        <v>376</v>
      </c>
      <c r="CG610" s="277" t="s">
        <v>376</v>
      </c>
      <c r="CH610" s="247" t="b">
        <f t="shared" si="50"/>
        <v>0</v>
      </c>
      <c r="CI610" s="30"/>
      <c r="CJ610" s="30"/>
      <c r="CK610" s="30"/>
      <c r="CP610" s="222" t="b">
        <f t="shared" si="51"/>
        <v>0</v>
      </c>
      <c r="CQ610" s="222" t="b">
        <f t="shared" si="52"/>
        <v>0</v>
      </c>
      <c r="CY610" s="222" t="b">
        <f>CY134</f>
        <v>0</v>
      </c>
      <c r="DC610" s="37"/>
      <c r="DD610" s="223"/>
      <c r="DE610" s="223"/>
      <c r="DF610" s="223"/>
      <c r="DG610" s="223"/>
      <c r="DH610" s="223"/>
      <c r="DJ610" s="254"/>
      <c r="DS610" s="231"/>
    </row>
    <row r="611" spans="6:12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5"/>
      <c r="CF611" s="274" t="s">
        <v>377</v>
      </c>
      <c r="CG611" s="277" t="s">
        <v>377</v>
      </c>
      <c r="CH611" s="247" t="b">
        <f t="shared" si="50"/>
        <v>0</v>
      </c>
      <c r="CI611" s="30"/>
      <c r="CJ611" s="30"/>
      <c r="CK611" s="30"/>
      <c r="CP611" s="222" t="b">
        <f t="shared" si="51"/>
        <v>0</v>
      </c>
      <c r="CQ611" s="222" t="b">
        <f t="shared" si="52"/>
        <v>0</v>
      </c>
      <c r="CY611" s="222" t="b">
        <f>CY134</f>
        <v>0</v>
      </c>
      <c r="DC611" s="37"/>
      <c r="DD611" s="223"/>
      <c r="DE611" s="223"/>
      <c r="DF611" s="223"/>
      <c r="DG611" s="223"/>
      <c r="DH611" s="223"/>
      <c r="DJ611" s="254"/>
      <c r="DS611" s="231"/>
    </row>
    <row r="612" spans="6:12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5"/>
      <c r="CF612" s="274" t="s">
        <v>378</v>
      </c>
      <c r="CG612" s="277" t="s">
        <v>378</v>
      </c>
      <c r="CH612" s="247" t="b">
        <f t="shared" si="50"/>
        <v>0</v>
      </c>
      <c r="CI612" s="30"/>
      <c r="CJ612" s="30"/>
      <c r="CK612" s="30"/>
      <c r="CP612" s="222" t="b">
        <f t="shared" si="51"/>
        <v>0</v>
      </c>
      <c r="CQ612" s="222" t="b">
        <f t="shared" si="52"/>
        <v>0</v>
      </c>
      <c r="CY612" s="222" t="b">
        <f>CY134</f>
        <v>0</v>
      </c>
      <c r="DC612" s="37"/>
      <c r="DD612" s="223"/>
      <c r="DE612" s="223"/>
      <c r="DF612" s="223"/>
      <c r="DG612" s="223"/>
      <c r="DH612" s="223"/>
      <c r="DJ612" s="254"/>
      <c r="DS612" s="231"/>
    </row>
    <row r="613" spans="6:12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5"/>
      <c r="CF613" s="274" t="s">
        <v>380</v>
      </c>
      <c r="CG613" s="277" t="s">
        <v>380</v>
      </c>
      <c r="CH613" s="247" t="b">
        <f t="shared" si="50"/>
        <v>0</v>
      </c>
      <c r="CI613" s="30"/>
      <c r="CJ613" s="30"/>
      <c r="CK613" s="30"/>
      <c r="CP613" s="222" t="b">
        <f t="shared" si="51"/>
        <v>0</v>
      </c>
      <c r="CQ613" s="222" t="b">
        <f t="shared" si="52"/>
        <v>0</v>
      </c>
      <c r="CY613" s="222" t="b">
        <f>CY134</f>
        <v>0</v>
      </c>
      <c r="DC613" s="37"/>
      <c r="DD613" s="223"/>
      <c r="DE613" s="223"/>
      <c r="DF613" s="223"/>
      <c r="DG613" s="223"/>
      <c r="DH613" s="223"/>
      <c r="DJ613" s="254"/>
      <c r="DS613" s="231"/>
    </row>
    <row r="614" spans="6:12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5"/>
      <c r="CF614" s="274" t="s">
        <v>381</v>
      </c>
      <c r="CG614" s="277" t="s">
        <v>381</v>
      </c>
      <c r="CH614" s="247" t="b">
        <f t="shared" si="50"/>
        <v>0</v>
      </c>
      <c r="CI614" s="30"/>
      <c r="CJ614" s="30"/>
      <c r="CK614" s="30"/>
      <c r="CP614" s="222" t="b">
        <f t="shared" si="51"/>
        <v>0</v>
      </c>
      <c r="CQ614" s="222" t="b">
        <f t="shared" si="52"/>
        <v>0</v>
      </c>
      <c r="CT614" s="222" t="b">
        <f>CT129</f>
        <v>0</v>
      </c>
      <c r="CY614" s="222" t="b">
        <f>CY134</f>
        <v>0</v>
      </c>
      <c r="DC614" s="37"/>
      <c r="DD614" s="223"/>
      <c r="DE614" s="223"/>
      <c r="DF614" s="223"/>
      <c r="DG614" s="223"/>
      <c r="DH614" s="223"/>
      <c r="DJ614" s="254"/>
      <c r="DS614" s="231"/>
    </row>
    <row r="615" spans="6:12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5"/>
      <c r="CF615" s="274" t="s">
        <v>533</v>
      </c>
      <c r="CG615" s="277" t="s">
        <v>533</v>
      </c>
      <c r="CH615" s="247" t="b">
        <f t="shared" si="50"/>
        <v>0</v>
      </c>
      <c r="CI615" s="30"/>
      <c r="CJ615" s="30"/>
      <c r="CK615" s="30"/>
      <c r="CP615" s="222" t="b">
        <f t="shared" si="51"/>
        <v>0</v>
      </c>
      <c r="CQ615" s="222" t="b">
        <f t="shared" si="52"/>
        <v>0</v>
      </c>
      <c r="CZ615" s="222" t="b">
        <f>CZ135</f>
        <v>0</v>
      </c>
      <c r="DC615" s="37"/>
      <c r="DD615" s="223"/>
      <c r="DE615" s="223"/>
      <c r="DF615" s="223"/>
      <c r="DG615" s="223"/>
      <c r="DH615" s="223"/>
      <c r="DJ615" s="254"/>
      <c r="DS615" s="231"/>
    </row>
    <row r="616" spans="6:12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5"/>
      <c r="CF616" s="274" t="s">
        <v>382</v>
      </c>
      <c r="CG616" s="277" t="s">
        <v>382</v>
      </c>
      <c r="CH616" s="247" t="b">
        <f t="shared" si="50"/>
        <v>0</v>
      </c>
      <c r="CI616" s="30"/>
      <c r="CJ616" s="30"/>
      <c r="CK616" s="30"/>
      <c r="CP616" s="222" t="b">
        <f t="shared" si="51"/>
        <v>0</v>
      </c>
      <c r="CQ616" s="222" t="b">
        <f t="shared" si="52"/>
        <v>0</v>
      </c>
      <c r="CY616" s="222" t="b">
        <f>CY134</f>
        <v>0</v>
      </c>
      <c r="DC616" s="37"/>
      <c r="DD616" s="223"/>
      <c r="DE616" s="223"/>
      <c r="DF616" s="223"/>
      <c r="DG616" s="223"/>
      <c r="DH616" s="223"/>
      <c r="DJ616" s="254"/>
      <c r="DS616" s="231"/>
    </row>
    <row r="617" spans="6:12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5"/>
      <c r="CF617" s="274" t="s">
        <v>383</v>
      </c>
      <c r="CG617" s="277" t="s">
        <v>383</v>
      </c>
      <c r="CH617" s="247" t="b">
        <f t="shared" si="50"/>
        <v>0</v>
      </c>
      <c r="CI617" s="30"/>
      <c r="CJ617" s="30"/>
      <c r="CK617" s="30"/>
      <c r="CP617" s="222" t="b">
        <f t="shared" si="51"/>
        <v>0</v>
      </c>
      <c r="CQ617" s="222" t="b">
        <f t="shared" si="52"/>
        <v>0</v>
      </c>
      <c r="CY617" s="222" t="b">
        <f>CY134</f>
        <v>0</v>
      </c>
      <c r="DC617" s="37"/>
      <c r="DD617" s="223"/>
      <c r="DE617" s="223"/>
      <c r="DF617" s="223"/>
      <c r="DG617" s="223"/>
      <c r="DH617" s="223"/>
      <c r="DJ617" s="254"/>
      <c r="DS617" s="231"/>
    </row>
    <row r="618" spans="6:12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5"/>
      <c r="CF618" s="274" t="s">
        <v>385</v>
      </c>
      <c r="CG618" s="277" t="s">
        <v>385</v>
      </c>
      <c r="CH618" s="247" t="b">
        <f t="shared" si="50"/>
        <v>0</v>
      </c>
      <c r="CI618" s="30"/>
      <c r="CJ618" s="30"/>
      <c r="CK618" s="30"/>
      <c r="CP618" s="222" t="b">
        <f t="shared" si="51"/>
        <v>0</v>
      </c>
      <c r="CQ618" s="222" t="b">
        <f t="shared" si="52"/>
        <v>0</v>
      </c>
      <c r="CY618" s="222" t="b">
        <f>CY134</f>
        <v>0</v>
      </c>
      <c r="DC618" s="37"/>
      <c r="DD618" s="223"/>
      <c r="DE618" s="223"/>
      <c r="DF618" s="223"/>
      <c r="DG618" s="223"/>
      <c r="DH618" s="223"/>
      <c r="DJ618" s="254"/>
      <c r="DS618" s="231"/>
    </row>
    <row r="619" spans="6:12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5"/>
      <c r="CF619" s="274" t="s">
        <v>386</v>
      </c>
      <c r="CG619" s="277" t="s">
        <v>386</v>
      </c>
      <c r="CH619" s="247" t="b">
        <f t="shared" si="50"/>
        <v>0</v>
      </c>
      <c r="CI619" s="30"/>
      <c r="CJ619" s="30"/>
      <c r="CK619" s="30"/>
      <c r="CP619" s="222" t="b">
        <f t="shared" si="51"/>
        <v>0</v>
      </c>
      <c r="CQ619" s="222" t="b">
        <f t="shared" si="52"/>
        <v>0</v>
      </c>
      <c r="CV619" s="222" t="b">
        <f>CV131</f>
        <v>0</v>
      </c>
      <c r="CY619" s="222" t="b">
        <f>CY134</f>
        <v>0</v>
      </c>
      <c r="DC619" s="37"/>
      <c r="DD619" s="223"/>
      <c r="DE619" s="223"/>
      <c r="DF619" s="223"/>
      <c r="DG619" s="223"/>
      <c r="DH619" s="223"/>
      <c r="DJ619" s="254"/>
      <c r="DS619" s="231"/>
    </row>
    <row r="620" spans="6:12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5"/>
      <c r="CF620" s="276" t="s">
        <v>534</v>
      </c>
      <c r="CG620" s="277" t="s">
        <v>534</v>
      </c>
      <c r="CH620" s="247" t="b">
        <f t="shared" si="50"/>
        <v>0</v>
      </c>
      <c r="CI620" s="30"/>
      <c r="CJ620" s="30"/>
      <c r="CK620" s="30"/>
      <c r="CP620" s="222" t="b">
        <f t="shared" si="51"/>
        <v>0</v>
      </c>
      <c r="CQ620" s="222" t="b">
        <f t="shared" si="52"/>
        <v>0</v>
      </c>
      <c r="CZ620" s="222" t="b">
        <f>CZ135</f>
        <v>0</v>
      </c>
      <c r="DC620" s="37"/>
      <c r="DD620" s="223"/>
      <c r="DE620" s="223"/>
      <c r="DF620" s="223"/>
      <c r="DG620" s="223"/>
      <c r="DH620" s="223"/>
      <c r="DJ620" s="254"/>
      <c r="DS620" s="231"/>
    </row>
    <row r="621" spans="6:12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63"/>
      <c r="AY621" s="63"/>
      <c r="AZ621" s="63"/>
      <c r="BA621" s="63"/>
      <c r="BB621" s="63"/>
      <c r="BC621" s="63"/>
      <c r="BD621" s="63"/>
      <c r="BE621" s="63"/>
      <c r="BF621" s="63"/>
      <c r="BG621" s="65"/>
      <c r="CF621" s="274" t="s">
        <v>387</v>
      </c>
      <c r="CG621" s="277" t="s">
        <v>387</v>
      </c>
      <c r="CH621" s="247" t="b">
        <f t="shared" si="50"/>
        <v>0</v>
      </c>
      <c r="CI621" s="30"/>
      <c r="CJ621" s="30"/>
      <c r="CK621" s="30"/>
      <c r="CP621" s="222" t="b">
        <f t="shared" si="51"/>
        <v>0</v>
      </c>
      <c r="CQ621" s="222" t="b">
        <f t="shared" si="52"/>
        <v>0</v>
      </c>
      <c r="CV621" s="222" t="b">
        <f>CV131</f>
        <v>0</v>
      </c>
      <c r="CY621" s="222" t="b">
        <f>CY134</f>
        <v>0</v>
      </c>
      <c r="DC621" s="37"/>
      <c r="DD621" s="223"/>
      <c r="DE621" s="223"/>
      <c r="DF621" s="223"/>
      <c r="DG621" s="223"/>
      <c r="DH621" s="223"/>
      <c r="DJ621" s="254"/>
      <c r="DS621" s="231"/>
    </row>
    <row r="622" spans="6:12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63"/>
      <c r="AY622" s="63"/>
      <c r="AZ622" s="63"/>
      <c r="BA622" s="63"/>
      <c r="BB622" s="63"/>
      <c r="BC622" s="63"/>
      <c r="BD622" s="63"/>
      <c r="BE622" s="63"/>
      <c r="BF622" s="63"/>
      <c r="BG622" s="65"/>
      <c r="CF622" s="274" t="s">
        <v>388</v>
      </c>
      <c r="CG622" s="277" t="s">
        <v>388</v>
      </c>
      <c r="CH622" s="247" t="b">
        <f t="shared" si="50"/>
        <v>0</v>
      </c>
      <c r="CI622" s="30"/>
      <c r="CJ622" s="30"/>
      <c r="CK622" s="30"/>
      <c r="CP622" s="222" t="b">
        <f t="shared" si="51"/>
        <v>0</v>
      </c>
      <c r="CQ622" s="222" t="b">
        <f t="shared" si="52"/>
        <v>0</v>
      </c>
      <c r="CY622" s="222" t="b">
        <f>CY134</f>
        <v>0</v>
      </c>
      <c r="DC622" s="37"/>
      <c r="DD622" s="223"/>
      <c r="DE622" s="223"/>
      <c r="DF622" s="223"/>
      <c r="DG622" s="223"/>
      <c r="DH622" s="223"/>
      <c r="DJ622" s="254"/>
      <c r="DS622" s="231"/>
    </row>
    <row r="623" spans="6:12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63"/>
      <c r="AY623" s="63"/>
      <c r="AZ623" s="63"/>
      <c r="BA623" s="63"/>
      <c r="BB623" s="63"/>
      <c r="BC623" s="63"/>
      <c r="BD623" s="63"/>
      <c r="BE623" s="63"/>
      <c r="BF623" s="63"/>
      <c r="BG623" s="65"/>
      <c r="CF623" s="274" t="s">
        <v>535</v>
      </c>
      <c r="CG623" s="277" t="s">
        <v>535</v>
      </c>
      <c r="CH623" s="247" t="b">
        <f t="shared" si="50"/>
        <v>0</v>
      </c>
      <c r="CI623" s="30"/>
      <c r="CJ623" s="30"/>
      <c r="CK623" s="30"/>
      <c r="CP623" s="222" t="b">
        <f t="shared" si="51"/>
        <v>0</v>
      </c>
      <c r="CQ623" s="222" t="b">
        <f t="shared" si="52"/>
        <v>0</v>
      </c>
      <c r="CZ623" s="222" t="b">
        <f>CZ135</f>
        <v>0</v>
      </c>
      <c r="DC623" s="37"/>
      <c r="DD623" s="223"/>
      <c r="DE623" s="223"/>
      <c r="DF623" s="223"/>
      <c r="DG623" s="223"/>
      <c r="DH623" s="223"/>
      <c r="DJ623" s="254"/>
      <c r="DS623" s="231"/>
    </row>
    <row r="624" spans="6:12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63"/>
      <c r="AY624" s="63"/>
      <c r="AZ624" s="63"/>
      <c r="BA624" s="63"/>
      <c r="BB624" s="63"/>
      <c r="BC624" s="63"/>
      <c r="BD624" s="63"/>
      <c r="BE624" s="63"/>
      <c r="BF624" s="63"/>
      <c r="BG624" s="65"/>
      <c r="CF624" s="274" t="s">
        <v>390</v>
      </c>
      <c r="CG624" s="277" t="s">
        <v>390</v>
      </c>
      <c r="CH624" s="247" t="b">
        <f t="shared" si="50"/>
        <v>0</v>
      </c>
      <c r="CI624" s="30"/>
      <c r="CJ624" s="30"/>
      <c r="CK624" s="30"/>
      <c r="CP624" s="222" t="b">
        <f t="shared" si="51"/>
        <v>0</v>
      </c>
      <c r="CQ624" s="222" t="b">
        <f t="shared" si="52"/>
        <v>0</v>
      </c>
      <c r="CY624" s="222" t="b">
        <f>CY134</f>
        <v>0</v>
      </c>
      <c r="DC624" s="37"/>
      <c r="DD624" s="223"/>
      <c r="DE624" s="223"/>
      <c r="DF624" s="223"/>
      <c r="DG624" s="223"/>
      <c r="DH624" s="223"/>
      <c r="DJ624" s="254"/>
      <c r="DS624" s="231"/>
    </row>
    <row r="625" spans="6:12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63"/>
      <c r="AY625" s="63"/>
      <c r="AZ625" s="63"/>
      <c r="BA625" s="63"/>
      <c r="BB625" s="63"/>
      <c r="BC625" s="63"/>
      <c r="BD625" s="63"/>
      <c r="BE625" s="63"/>
      <c r="BF625" s="63"/>
      <c r="BG625" s="65"/>
      <c r="CF625" s="274" t="s">
        <v>391</v>
      </c>
      <c r="CG625" s="277" t="s">
        <v>391</v>
      </c>
      <c r="CH625" s="247" t="b">
        <f t="shared" si="50"/>
        <v>0</v>
      </c>
      <c r="CI625" s="30"/>
      <c r="CJ625" s="30"/>
      <c r="CK625" s="30"/>
      <c r="CP625" s="222" t="b">
        <f t="shared" si="51"/>
        <v>0</v>
      </c>
      <c r="CQ625" s="222" t="b">
        <f t="shared" si="52"/>
        <v>0</v>
      </c>
      <c r="CY625" s="222" t="b">
        <f>CY134</f>
        <v>0</v>
      </c>
      <c r="DC625" s="37"/>
      <c r="DD625" s="223"/>
      <c r="DE625" s="223"/>
      <c r="DF625" s="223"/>
      <c r="DG625" s="223"/>
      <c r="DH625" s="223"/>
      <c r="DJ625" s="254"/>
      <c r="DS625" s="231"/>
    </row>
    <row r="626" spans="6:12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63"/>
      <c r="AY626" s="63"/>
      <c r="AZ626" s="63"/>
      <c r="BA626" s="63"/>
      <c r="BB626" s="63"/>
      <c r="BC626" s="63"/>
      <c r="BD626" s="63"/>
      <c r="BE626" s="63"/>
      <c r="BF626" s="63"/>
      <c r="BG626" s="65"/>
      <c r="CF626" s="274" t="s">
        <v>582</v>
      </c>
      <c r="CG626" s="277" t="s">
        <v>582</v>
      </c>
      <c r="CH626" s="247" t="b">
        <f t="shared" si="50"/>
        <v>0</v>
      </c>
      <c r="CI626" s="30"/>
      <c r="CJ626" s="30"/>
      <c r="CK626" s="30"/>
      <c r="CP626" s="222" t="b">
        <f t="shared" si="51"/>
        <v>0</v>
      </c>
      <c r="CQ626" s="222" t="b">
        <f t="shared" si="52"/>
        <v>0</v>
      </c>
      <c r="CZ626" s="222" t="b">
        <f>CZ135</f>
        <v>0</v>
      </c>
      <c r="DC626" s="37"/>
      <c r="DD626" s="223"/>
      <c r="DE626" s="223"/>
      <c r="DF626" s="223"/>
      <c r="DG626" s="223"/>
      <c r="DH626" s="223"/>
      <c r="DJ626" s="254"/>
      <c r="DS626" s="231"/>
    </row>
    <row r="627" spans="6:12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63"/>
      <c r="AY627" s="63"/>
      <c r="AZ627" s="63"/>
      <c r="BA627" s="63"/>
      <c r="BB627" s="63"/>
      <c r="BC627" s="63"/>
      <c r="BD627" s="63"/>
      <c r="BE627" s="63"/>
      <c r="BF627" s="63"/>
      <c r="BG627" s="65"/>
      <c r="CF627" s="274" t="s">
        <v>536</v>
      </c>
      <c r="CG627" s="277" t="s">
        <v>536</v>
      </c>
      <c r="CH627" s="247" t="b">
        <f t="shared" si="50"/>
        <v>0</v>
      </c>
      <c r="CI627" s="30"/>
      <c r="CJ627" s="30"/>
      <c r="CK627" s="30"/>
      <c r="CP627" s="222" t="b">
        <f t="shared" si="51"/>
        <v>0</v>
      </c>
      <c r="CQ627" s="222" t="b">
        <f t="shared" si="52"/>
        <v>0</v>
      </c>
      <c r="CX627" s="222" t="b">
        <f>CX133</f>
        <v>0</v>
      </c>
      <c r="DC627" s="37" t="b">
        <f>DC138</f>
        <v>0</v>
      </c>
      <c r="DD627" s="223"/>
      <c r="DE627" s="223"/>
      <c r="DF627" s="223"/>
      <c r="DG627" s="223"/>
      <c r="DH627" s="223"/>
      <c r="DJ627" s="254"/>
      <c r="DS627" s="231"/>
    </row>
    <row r="628" spans="6:12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63"/>
      <c r="AY628" s="63"/>
      <c r="AZ628" s="63"/>
      <c r="BA628" s="63"/>
      <c r="BB628" s="63"/>
      <c r="BC628" s="63"/>
      <c r="BD628" s="63"/>
      <c r="BE628" s="63"/>
      <c r="BF628" s="63"/>
      <c r="BG628" s="65"/>
      <c r="CF628" s="274" t="s">
        <v>392</v>
      </c>
      <c r="CG628" s="277" t="s">
        <v>392</v>
      </c>
      <c r="CH628" s="247" t="b">
        <f t="shared" si="50"/>
        <v>0</v>
      </c>
      <c r="CI628" s="30"/>
      <c r="CJ628" s="30"/>
      <c r="CK628" s="30"/>
      <c r="CP628" s="222" t="b">
        <f t="shared" si="51"/>
        <v>0</v>
      </c>
      <c r="CQ628" s="222" t="b">
        <f t="shared" si="52"/>
        <v>0</v>
      </c>
      <c r="CT628" s="222" t="b">
        <f>CT129</f>
        <v>0</v>
      </c>
      <c r="CY628" s="222" t="b">
        <f>CY134</f>
        <v>0</v>
      </c>
      <c r="DC628" s="37"/>
      <c r="DD628" s="223"/>
      <c r="DE628" s="223"/>
      <c r="DF628" s="223"/>
      <c r="DG628" s="223"/>
      <c r="DH628" s="223"/>
      <c r="DJ628" s="254"/>
      <c r="DS628" s="231"/>
    </row>
    <row r="629" spans="6:12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63"/>
      <c r="AY629" s="63"/>
      <c r="AZ629" s="63"/>
      <c r="BA629" s="63"/>
      <c r="BB629" s="63"/>
      <c r="BC629" s="63"/>
      <c r="BD629" s="63"/>
      <c r="BE629" s="63"/>
      <c r="BF629" s="63"/>
      <c r="BG629" s="65"/>
      <c r="CF629" s="274" t="s">
        <v>537</v>
      </c>
      <c r="CG629" s="277" t="s">
        <v>537</v>
      </c>
      <c r="CH629" s="247" t="b">
        <f t="shared" si="50"/>
        <v>0</v>
      </c>
      <c r="CI629" s="30"/>
      <c r="CJ629" s="30"/>
      <c r="CK629" s="30"/>
      <c r="CP629" s="222" t="b">
        <f t="shared" si="51"/>
        <v>0</v>
      </c>
      <c r="CQ629" s="222" t="b">
        <f t="shared" si="52"/>
        <v>0</v>
      </c>
      <c r="CZ629" s="222" t="b">
        <f>CZ135</f>
        <v>0</v>
      </c>
      <c r="DC629" s="37"/>
      <c r="DD629" s="223"/>
      <c r="DE629" s="223"/>
      <c r="DF629" s="223"/>
      <c r="DG629" s="223"/>
      <c r="DH629" s="223"/>
      <c r="DJ629" s="254"/>
      <c r="DS629" s="231"/>
    </row>
    <row r="630" spans="6:12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63"/>
      <c r="AY630" s="63"/>
      <c r="AZ630" s="63"/>
      <c r="BA630" s="63"/>
      <c r="BB630" s="63"/>
      <c r="BC630" s="63"/>
      <c r="BD630" s="63"/>
      <c r="BE630" s="63"/>
      <c r="BF630" s="63"/>
      <c r="BG630" s="65"/>
      <c r="CF630" s="274" t="s">
        <v>393</v>
      </c>
      <c r="CG630" s="277" t="s">
        <v>393</v>
      </c>
      <c r="CH630" s="247" t="b">
        <f t="shared" si="50"/>
        <v>0</v>
      </c>
      <c r="CI630" s="30"/>
      <c r="CJ630" s="30"/>
      <c r="CK630" s="30"/>
      <c r="CP630" s="222" t="b">
        <f t="shared" si="51"/>
        <v>0</v>
      </c>
      <c r="CQ630" s="222" t="b">
        <f t="shared" si="52"/>
        <v>0</v>
      </c>
      <c r="CY630" s="222" t="b">
        <f>CY134</f>
        <v>0</v>
      </c>
      <c r="DC630" s="37"/>
      <c r="DD630" s="223"/>
      <c r="DE630" s="223"/>
      <c r="DF630" s="223"/>
      <c r="DG630" s="223"/>
      <c r="DH630" s="223"/>
      <c r="DJ630" s="254"/>
      <c r="DS630" s="231"/>
    </row>
    <row r="631" spans="6:12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63"/>
      <c r="AY631" s="63"/>
      <c r="AZ631" s="63"/>
      <c r="BA631" s="63"/>
      <c r="BB631" s="63"/>
      <c r="BC631" s="63"/>
      <c r="BD631" s="63"/>
      <c r="BE631" s="63"/>
      <c r="BF631" s="63"/>
      <c r="BG631" s="65"/>
      <c r="CF631" s="274" t="s">
        <v>395</v>
      </c>
      <c r="CG631" s="277" t="s">
        <v>395</v>
      </c>
      <c r="CH631" s="247" t="b">
        <f t="shared" si="50"/>
        <v>0</v>
      </c>
      <c r="CI631" s="30"/>
      <c r="CJ631" s="30"/>
      <c r="CK631" s="30"/>
      <c r="CP631" s="222" t="b">
        <f t="shared" si="51"/>
        <v>0</v>
      </c>
      <c r="CQ631" s="222" t="b">
        <f t="shared" si="52"/>
        <v>0</v>
      </c>
      <c r="CV631" s="222" t="b">
        <f>CV131</f>
        <v>0</v>
      </c>
      <c r="CY631" s="222" t="b">
        <f>CY134</f>
        <v>0</v>
      </c>
      <c r="DC631" s="37"/>
      <c r="DD631" s="223"/>
      <c r="DE631" s="223"/>
      <c r="DF631" s="223"/>
      <c r="DG631" s="223"/>
      <c r="DH631" s="223"/>
      <c r="DJ631" s="254"/>
      <c r="DS631" s="231"/>
    </row>
    <row r="632" spans="6:12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63"/>
      <c r="AY632" s="63"/>
      <c r="AZ632" s="63"/>
      <c r="BA632" s="63"/>
      <c r="BB632" s="63"/>
      <c r="BC632" s="63"/>
      <c r="BD632" s="63"/>
      <c r="BE632" s="63"/>
      <c r="BF632" s="63"/>
      <c r="BG632" s="65"/>
      <c r="CF632" s="274" t="s">
        <v>538</v>
      </c>
      <c r="CG632" s="277" t="s">
        <v>538</v>
      </c>
      <c r="CH632" s="247" t="b">
        <f t="shared" si="50"/>
        <v>0</v>
      </c>
      <c r="CI632" s="30"/>
      <c r="CJ632" s="30"/>
      <c r="CK632" s="30"/>
      <c r="CP632" s="222" t="b">
        <f t="shared" si="51"/>
        <v>0</v>
      </c>
      <c r="CQ632" s="222" t="b">
        <f t="shared" si="52"/>
        <v>0</v>
      </c>
      <c r="CZ632" s="222" t="b">
        <f>CZ135</f>
        <v>0</v>
      </c>
      <c r="DC632" s="37"/>
      <c r="DD632" s="223"/>
      <c r="DE632" s="223"/>
      <c r="DF632" s="223"/>
      <c r="DG632" s="223"/>
      <c r="DH632" s="223"/>
      <c r="DJ632" s="254"/>
      <c r="DS632" s="231"/>
    </row>
    <row r="633" spans="6:12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63"/>
      <c r="AY633" s="63"/>
      <c r="AZ633" s="63"/>
      <c r="BA633" s="63"/>
      <c r="BB633" s="63"/>
      <c r="BC633" s="63"/>
      <c r="BD633" s="63"/>
      <c r="BE633" s="63"/>
      <c r="BF633" s="63"/>
      <c r="BG633" s="65"/>
      <c r="CF633" s="274" t="s">
        <v>396</v>
      </c>
      <c r="CG633" s="277" t="s">
        <v>396</v>
      </c>
      <c r="CH633" s="247" t="b">
        <f t="shared" si="50"/>
        <v>0</v>
      </c>
      <c r="CI633" s="30"/>
      <c r="CJ633" s="30"/>
      <c r="CK633" s="30"/>
      <c r="CP633" s="222" t="b">
        <f t="shared" si="51"/>
        <v>0</v>
      </c>
      <c r="CQ633" s="222" t="b">
        <f t="shared" si="52"/>
        <v>0</v>
      </c>
      <c r="CY633" s="222" t="b">
        <f>CY134</f>
        <v>0</v>
      </c>
      <c r="DC633" s="37"/>
      <c r="DD633" s="223"/>
      <c r="DE633" s="223"/>
      <c r="DF633" s="223"/>
      <c r="DG633" s="223"/>
      <c r="DH633" s="223"/>
      <c r="DJ633" s="254"/>
      <c r="DS633" s="231"/>
    </row>
    <row r="634" spans="6:12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63"/>
      <c r="AY634" s="63"/>
      <c r="AZ634" s="63"/>
      <c r="BA634" s="63"/>
      <c r="BB634" s="63"/>
      <c r="BC634" s="63"/>
      <c r="BD634" s="63"/>
      <c r="BE634" s="63"/>
      <c r="BF634" s="63"/>
      <c r="BG634" s="65"/>
      <c r="CF634" s="274" t="s">
        <v>397</v>
      </c>
      <c r="CG634" s="277" t="s">
        <v>397</v>
      </c>
      <c r="CH634" s="247" t="b">
        <f t="shared" si="50"/>
        <v>0</v>
      </c>
      <c r="CI634" s="30"/>
      <c r="CJ634" s="30"/>
      <c r="CK634" s="30"/>
      <c r="CP634" s="222" t="b">
        <f t="shared" si="51"/>
        <v>0</v>
      </c>
      <c r="CQ634" s="222" t="b">
        <f t="shared" si="52"/>
        <v>0</v>
      </c>
      <c r="CY634" s="222" t="b">
        <f>CY134</f>
        <v>0</v>
      </c>
      <c r="DC634" s="37"/>
      <c r="DD634" s="223"/>
      <c r="DE634" s="223"/>
      <c r="DF634" s="223"/>
      <c r="DG634" s="223"/>
      <c r="DH634" s="223"/>
      <c r="DJ634" s="254"/>
      <c r="DS634" s="231"/>
    </row>
    <row r="635" spans="6:12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63"/>
      <c r="AY635" s="63"/>
      <c r="AZ635" s="63"/>
      <c r="BA635" s="63"/>
      <c r="BB635" s="63"/>
      <c r="BC635" s="63"/>
      <c r="BD635" s="63"/>
      <c r="BE635" s="63"/>
      <c r="BF635" s="63"/>
      <c r="BG635" s="65"/>
      <c r="CF635" s="274" t="s">
        <v>583</v>
      </c>
      <c r="CG635" s="277" t="s">
        <v>583</v>
      </c>
      <c r="CH635" s="247" t="b">
        <f t="shared" si="50"/>
        <v>0</v>
      </c>
      <c r="CI635" s="30"/>
      <c r="CJ635" s="30"/>
      <c r="CK635" s="30"/>
      <c r="CP635" s="222" t="b">
        <f t="shared" si="51"/>
        <v>0</v>
      </c>
      <c r="CQ635" s="222" t="b">
        <f t="shared" si="52"/>
        <v>0</v>
      </c>
      <c r="CZ635" s="222" t="b">
        <f>CZ135</f>
        <v>0</v>
      </c>
      <c r="DC635" s="37"/>
      <c r="DD635" s="223"/>
      <c r="DE635" s="223"/>
      <c r="DF635" s="223"/>
      <c r="DG635" s="223"/>
      <c r="DH635" s="223"/>
      <c r="DJ635" s="254"/>
      <c r="DS635" s="231"/>
    </row>
    <row r="636" spans="6:12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63"/>
      <c r="BD636" s="63"/>
      <c r="BE636" s="63"/>
      <c r="BF636" s="63"/>
      <c r="BG636" s="65"/>
      <c r="CF636" s="274" t="s">
        <v>398</v>
      </c>
      <c r="CG636" s="277" t="s">
        <v>398</v>
      </c>
      <c r="CH636" s="247" t="b">
        <f t="shared" si="50"/>
        <v>0</v>
      </c>
      <c r="CI636" s="30"/>
      <c r="CJ636" s="30"/>
      <c r="CK636" s="30"/>
      <c r="CP636" s="222" t="b">
        <f t="shared" si="51"/>
        <v>0</v>
      </c>
      <c r="CQ636" s="222" t="b">
        <f t="shared" si="52"/>
        <v>0</v>
      </c>
      <c r="CY636" s="222" t="b">
        <f>CY134</f>
        <v>0</v>
      </c>
      <c r="DC636" s="37"/>
      <c r="DD636" s="223"/>
      <c r="DE636" s="223"/>
      <c r="DF636" s="223"/>
      <c r="DG636" s="223"/>
      <c r="DH636" s="223"/>
      <c r="DJ636" s="254"/>
      <c r="DS636" s="231"/>
    </row>
    <row r="637" spans="6:12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63"/>
      <c r="BD637" s="63"/>
      <c r="BE637" s="63"/>
      <c r="BF637" s="63"/>
      <c r="BG637" s="65"/>
      <c r="CF637" s="274" t="s">
        <v>584</v>
      </c>
      <c r="CG637" s="277" t="s">
        <v>584</v>
      </c>
      <c r="CH637" s="247" t="b">
        <f t="shared" si="50"/>
        <v>0</v>
      </c>
      <c r="CI637" s="30"/>
      <c r="CJ637" s="30"/>
      <c r="CK637" s="30"/>
      <c r="CP637" s="222" t="b">
        <f t="shared" si="51"/>
        <v>0</v>
      </c>
      <c r="CQ637" s="222" t="b">
        <f t="shared" si="52"/>
        <v>0</v>
      </c>
      <c r="CZ637" s="222" t="b">
        <f>CZ135</f>
        <v>0</v>
      </c>
      <c r="DC637" s="37"/>
      <c r="DD637" s="223"/>
      <c r="DE637" s="223"/>
      <c r="DF637" s="223"/>
      <c r="DG637" s="223"/>
      <c r="DH637" s="223"/>
      <c r="DJ637" s="254"/>
      <c r="DS637" s="231"/>
    </row>
    <row r="638" spans="6:12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63"/>
      <c r="BD638" s="63"/>
      <c r="BE638" s="63"/>
      <c r="BF638" s="63"/>
      <c r="BG638" s="65"/>
      <c r="CF638" s="274" t="s">
        <v>400</v>
      </c>
      <c r="CG638" s="277" t="s">
        <v>400</v>
      </c>
      <c r="CH638" s="247" t="b">
        <f t="shared" si="50"/>
        <v>0</v>
      </c>
      <c r="CI638" s="30"/>
      <c r="CJ638" s="30"/>
      <c r="CK638" s="30"/>
      <c r="CP638" s="222" t="b">
        <f t="shared" si="51"/>
        <v>0</v>
      </c>
      <c r="CQ638" s="222" t="b">
        <f t="shared" si="52"/>
        <v>0</v>
      </c>
      <c r="CT638" s="222" t="b">
        <f>CT129</f>
        <v>0</v>
      </c>
      <c r="CY638" s="222" t="b">
        <f>CY134</f>
        <v>0</v>
      </c>
      <c r="DC638" s="37"/>
      <c r="DD638" s="223"/>
      <c r="DE638" s="223"/>
      <c r="DF638" s="223"/>
      <c r="DG638" s="223"/>
      <c r="DH638" s="223"/>
      <c r="DJ638" s="254"/>
      <c r="DS638" s="231"/>
    </row>
    <row r="639" spans="6:12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63"/>
      <c r="BD639" s="63"/>
      <c r="BE639" s="63"/>
      <c r="BF639" s="63"/>
      <c r="BG639" s="65"/>
      <c r="CF639" s="274" t="s">
        <v>539</v>
      </c>
      <c r="CG639" s="277" t="s">
        <v>539</v>
      </c>
      <c r="CH639" s="247" t="b">
        <f t="shared" si="50"/>
        <v>0</v>
      </c>
      <c r="CI639" s="30"/>
      <c r="CJ639" s="30"/>
      <c r="CK639" s="30"/>
      <c r="CP639" s="222" t="b">
        <f t="shared" si="51"/>
        <v>0</v>
      </c>
      <c r="CQ639" s="222" t="b">
        <f t="shared" si="52"/>
        <v>0</v>
      </c>
      <c r="CZ639" s="222" t="b">
        <f>CZ135</f>
        <v>0</v>
      </c>
      <c r="DC639" s="37"/>
      <c r="DD639" s="223"/>
      <c r="DG639" s="223"/>
      <c r="DH639" s="223"/>
      <c r="DJ639" s="254"/>
    </row>
    <row r="640" spans="6:12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63"/>
      <c r="BD640" s="63"/>
      <c r="BE640" s="63"/>
      <c r="BF640" s="63"/>
      <c r="BG640" s="65"/>
      <c r="CF640" s="274" t="s">
        <v>401</v>
      </c>
      <c r="CG640" s="277" t="s">
        <v>401</v>
      </c>
      <c r="CH640" s="247" t="b">
        <f t="shared" si="50"/>
        <v>0</v>
      </c>
      <c r="CI640" s="30"/>
      <c r="CJ640" s="30"/>
      <c r="CK640" s="30"/>
      <c r="CP640" s="222" t="b">
        <f t="shared" si="51"/>
        <v>0</v>
      </c>
      <c r="CQ640" s="222" t="b">
        <f t="shared" si="52"/>
        <v>0</v>
      </c>
      <c r="CY640" s="222" t="b">
        <f>CY134</f>
        <v>0</v>
      </c>
      <c r="DC640" s="37"/>
      <c r="DD640" s="223"/>
      <c r="DJ640" s="254"/>
    </row>
    <row r="641" spans="6:114">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63"/>
      <c r="BD641" s="63"/>
      <c r="BE641" s="63"/>
      <c r="BF641" s="63"/>
      <c r="BG641" s="65"/>
      <c r="CF641" s="274" t="s">
        <v>402</v>
      </c>
      <c r="CG641" s="277" t="s">
        <v>402</v>
      </c>
      <c r="CH641" s="247" t="b">
        <f t="shared" si="50"/>
        <v>0</v>
      </c>
      <c r="CI641" s="30"/>
      <c r="CJ641" s="30"/>
      <c r="CK641" s="30"/>
      <c r="CP641" s="222" t="b">
        <f t="shared" si="51"/>
        <v>0</v>
      </c>
      <c r="CQ641" s="222" t="b">
        <f t="shared" si="52"/>
        <v>0</v>
      </c>
      <c r="CY641" s="222" t="b">
        <f>CY134</f>
        <v>0</v>
      </c>
      <c r="DC641" s="37"/>
      <c r="DD641" s="223"/>
      <c r="DJ641" s="254"/>
    </row>
    <row r="642" spans="6:114">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63"/>
      <c r="BD642" s="63"/>
      <c r="BE642" s="63"/>
      <c r="BF642" s="63"/>
      <c r="BG642" s="65"/>
      <c r="CF642" s="274" t="s">
        <v>403</v>
      </c>
      <c r="CG642" s="277" t="s">
        <v>403</v>
      </c>
      <c r="CH642" s="247" t="b">
        <f t="shared" si="50"/>
        <v>0</v>
      </c>
      <c r="CI642" s="30"/>
      <c r="CJ642" s="30"/>
      <c r="CK642" s="30"/>
      <c r="CP642" s="222" t="b">
        <f t="shared" si="51"/>
        <v>0</v>
      </c>
      <c r="CQ642" s="222" t="b">
        <f t="shared" si="52"/>
        <v>0</v>
      </c>
      <c r="CY642" s="222" t="b">
        <f>CY134</f>
        <v>0</v>
      </c>
      <c r="DC642" s="37"/>
      <c r="DD642" s="223"/>
      <c r="DJ642" s="254"/>
    </row>
    <row r="643" spans="6:114">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63"/>
      <c r="BD643" s="63"/>
      <c r="BE643" s="63"/>
      <c r="BF643" s="63"/>
      <c r="BG643" s="65"/>
      <c r="CF643" s="274" t="s">
        <v>585</v>
      </c>
      <c r="CG643" s="277" t="s">
        <v>585</v>
      </c>
      <c r="CH643" s="247" t="b">
        <f t="shared" si="50"/>
        <v>0</v>
      </c>
      <c r="CI643" s="30"/>
      <c r="CJ643" s="30"/>
      <c r="CK643" s="30"/>
      <c r="CP643" s="222" t="b">
        <f t="shared" si="51"/>
        <v>0</v>
      </c>
      <c r="CQ643" s="222" t="b">
        <f t="shared" si="52"/>
        <v>0</v>
      </c>
      <c r="CZ643" s="222" t="b">
        <f>CZ135</f>
        <v>0</v>
      </c>
      <c r="DC643" s="37"/>
      <c r="DD643" s="223"/>
      <c r="DJ643" s="254"/>
    </row>
    <row r="644" spans="6:114">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63"/>
      <c r="BD644" s="63"/>
      <c r="BE644" s="63"/>
      <c r="BF644" s="63"/>
      <c r="BG644" s="65"/>
      <c r="CF644" s="274" t="s">
        <v>406</v>
      </c>
      <c r="CG644" s="277" t="s">
        <v>406</v>
      </c>
      <c r="CH644" s="247" t="b">
        <f t="shared" si="50"/>
        <v>0</v>
      </c>
      <c r="CI644" s="30"/>
      <c r="CJ644" s="30"/>
      <c r="CK644" s="30"/>
      <c r="CP644" s="222" t="b">
        <f t="shared" si="51"/>
        <v>0</v>
      </c>
      <c r="CQ644" s="222" t="b">
        <f t="shared" si="52"/>
        <v>0</v>
      </c>
      <c r="CY644" s="222" t="b">
        <f>CY134</f>
        <v>0</v>
      </c>
      <c r="CZ644" s="222" t="b">
        <f>CZ135</f>
        <v>0</v>
      </c>
      <c r="DC644" s="37"/>
      <c r="DD644" s="223"/>
      <c r="DJ644" s="254"/>
    </row>
    <row r="645" spans="6:114">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63"/>
      <c r="BD645" s="63"/>
      <c r="BE645" s="63"/>
      <c r="BF645" s="63"/>
      <c r="BG645" s="63"/>
      <c r="CF645" s="274" t="s">
        <v>407</v>
      </c>
      <c r="CG645" s="277" t="s">
        <v>407</v>
      </c>
      <c r="CH645" s="247" t="b">
        <f t="shared" si="50"/>
        <v>0</v>
      </c>
      <c r="CI645" s="30"/>
      <c r="CJ645" s="30"/>
      <c r="CK645" s="30"/>
      <c r="CP645" s="222" t="b">
        <f t="shared" si="51"/>
        <v>0</v>
      </c>
      <c r="CQ645" s="222" t="b">
        <f t="shared" si="52"/>
        <v>0</v>
      </c>
      <c r="CY645" s="222" t="b">
        <f>CY134</f>
        <v>0</v>
      </c>
      <c r="DC645" s="37"/>
      <c r="DD645" s="223"/>
      <c r="DJ645" s="254"/>
    </row>
    <row r="646" spans="6:114">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63"/>
      <c r="BD646" s="63"/>
      <c r="BE646" s="63"/>
      <c r="BF646" s="63"/>
      <c r="BG646" s="63"/>
      <c r="CF646" s="276" t="s">
        <v>408</v>
      </c>
      <c r="CG646" s="277" t="s">
        <v>408</v>
      </c>
      <c r="CH646" s="247" t="b">
        <f t="shared" si="50"/>
        <v>0</v>
      </c>
      <c r="CI646" s="30"/>
      <c r="CJ646" s="30"/>
      <c r="CK646" s="30"/>
      <c r="CP646" s="222" t="b">
        <f t="shared" si="51"/>
        <v>0</v>
      </c>
      <c r="CQ646" s="222" t="b">
        <f t="shared" si="52"/>
        <v>0</v>
      </c>
      <c r="CY646" s="222" t="b">
        <f>CY134</f>
        <v>0</v>
      </c>
      <c r="DC646" s="37"/>
      <c r="DD646" s="223"/>
      <c r="DJ646" s="254"/>
    </row>
    <row r="647" spans="6:114">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63"/>
      <c r="BD647" s="63"/>
      <c r="BE647" s="63"/>
      <c r="BF647" s="63"/>
      <c r="BG647" s="63"/>
      <c r="CF647" s="276" t="s">
        <v>409</v>
      </c>
      <c r="CG647" s="277" t="s">
        <v>409</v>
      </c>
      <c r="CH647" s="247" t="b">
        <f t="shared" si="50"/>
        <v>0</v>
      </c>
      <c r="CI647" s="30"/>
      <c r="CJ647" s="30"/>
      <c r="CK647" s="30"/>
      <c r="CP647" s="222" t="b">
        <f t="shared" si="51"/>
        <v>0</v>
      </c>
      <c r="CQ647" s="222" t="b">
        <f t="shared" si="52"/>
        <v>0</v>
      </c>
      <c r="CY647" s="222" t="b">
        <f>CY134</f>
        <v>0</v>
      </c>
      <c r="DC647" s="37"/>
      <c r="DD647" s="223"/>
      <c r="DJ647" s="254"/>
    </row>
    <row r="648" spans="6:114">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63"/>
      <c r="BD648" s="63"/>
      <c r="BE648" s="63"/>
      <c r="BF648" s="63"/>
      <c r="BG648" s="63"/>
      <c r="CF648" s="274" t="s">
        <v>540</v>
      </c>
      <c r="CG648" s="277" t="s">
        <v>540</v>
      </c>
      <c r="CH648" s="247" t="b">
        <f t="shared" si="50"/>
        <v>0</v>
      </c>
      <c r="CI648" s="30"/>
      <c r="CJ648" s="30"/>
      <c r="CK648" s="30"/>
      <c r="CP648" s="222" t="b">
        <f t="shared" si="51"/>
        <v>0</v>
      </c>
      <c r="CQ648" s="222" t="b">
        <f t="shared" si="52"/>
        <v>0</v>
      </c>
      <c r="CX648" s="222" t="b">
        <f>CX133</f>
        <v>0</v>
      </c>
      <c r="DC648" s="37" t="b">
        <f>DC138</f>
        <v>0</v>
      </c>
      <c r="DD648" s="223"/>
      <c r="DJ648" s="209"/>
    </row>
    <row r="649" spans="6:114">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63"/>
      <c r="BD649" s="63"/>
      <c r="BE649" s="63"/>
      <c r="BF649" s="63"/>
      <c r="BG649" s="63"/>
      <c r="CF649" s="274" t="s">
        <v>412</v>
      </c>
      <c r="CG649" s="277" t="s">
        <v>412</v>
      </c>
      <c r="CH649" s="247" t="b">
        <f t="shared" si="50"/>
        <v>0</v>
      </c>
      <c r="CI649" s="30"/>
      <c r="CJ649" s="30"/>
      <c r="CK649" s="30"/>
      <c r="CP649" s="222" t="b">
        <f t="shared" si="51"/>
        <v>0</v>
      </c>
      <c r="CQ649" s="222" t="b">
        <f t="shared" si="52"/>
        <v>0</v>
      </c>
      <c r="CY649" s="222" t="b">
        <f>CY134</f>
        <v>0</v>
      </c>
      <c r="DC649" s="37"/>
      <c r="DD649" s="223"/>
      <c r="DJ649" s="254"/>
    </row>
    <row r="650" spans="6:114">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63"/>
      <c r="BD650" s="63"/>
      <c r="BE650" s="63"/>
      <c r="BF650" s="63"/>
      <c r="BG650" s="63"/>
      <c r="CF650" s="274" t="s">
        <v>413</v>
      </c>
      <c r="CG650" s="277" t="s">
        <v>413</v>
      </c>
      <c r="CH650" s="247" t="b">
        <f t="shared" si="50"/>
        <v>0</v>
      </c>
      <c r="CI650" s="30"/>
      <c r="CJ650" s="30"/>
      <c r="CK650" s="30"/>
      <c r="CP650" s="222" t="b">
        <f t="shared" si="51"/>
        <v>0</v>
      </c>
      <c r="CQ650" s="222" t="b">
        <f t="shared" si="52"/>
        <v>0</v>
      </c>
      <c r="CY650" s="222" t="b">
        <f>CY134</f>
        <v>0</v>
      </c>
      <c r="DC650" s="37"/>
      <c r="DD650" s="223"/>
      <c r="DJ650" s="254"/>
    </row>
    <row r="651" spans="6:114">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63"/>
      <c r="BD651" s="63"/>
      <c r="BE651" s="63"/>
      <c r="BF651" s="63"/>
      <c r="BG651" s="63"/>
      <c r="CF651" s="274" t="s">
        <v>414</v>
      </c>
      <c r="CG651" s="277" t="s">
        <v>414</v>
      </c>
      <c r="CH651" s="247" t="b">
        <f t="shared" si="50"/>
        <v>0</v>
      </c>
      <c r="CI651" s="30"/>
      <c r="CJ651" s="30"/>
      <c r="CK651" s="30"/>
      <c r="CP651" s="222" t="b">
        <f t="shared" si="51"/>
        <v>0</v>
      </c>
      <c r="CQ651" s="222" t="b">
        <f t="shared" si="52"/>
        <v>0</v>
      </c>
      <c r="CY651" s="222" t="b">
        <f>CY134</f>
        <v>0</v>
      </c>
      <c r="DC651" s="37"/>
      <c r="DD651" s="223"/>
      <c r="DJ651" s="254"/>
    </row>
    <row r="652" spans="6:114">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63"/>
      <c r="BD652" s="63"/>
      <c r="BE652" s="63"/>
      <c r="BF652" s="63"/>
      <c r="BG652" s="63"/>
      <c r="CF652" s="274" t="s">
        <v>586</v>
      </c>
      <c r="CG652" s="277" t="s">
        <v>586</v>
      </c>
      <c r="CH652" s="247" t="b">
        <f t="shared" si="50"/>
        <v>0</v>
      </c>
      <c r="CI652" s="30"/>
      <c r="CJ652" s="30"/>
      <c r="CK652" s="30"/>
      <c r="CP652" s="222" t="b">
        <f t="shared" si="51"/>
        <v>0</v>
      </c>
      <c r="CQ652" s="222" t="b">
        <f t="shared" si="52"/>
        <v>0</v>
      </c>
      <c r="CZ652" s="222" t="b">
        <f>CZ135</f>
        <v>0</v>
      </c>
      <c r="DC652" s="37"/>
      <c r="DD652" s="223"/>
      <c r="DJ652" s="254"/>
    </row>
    <row r="653" spans="6:114">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c r="BD653" s="63"/>
      <c r="BE653" s="63"/>
      <c r="BF653" s="63"/>
      <c r="BG653" s="63"/>
      <c r="CF653" s="274" t="s">
        <v>415</v>
      </c>
      <c r="CG653" s="277" t="s">
        <v>415</v>
      </c>
      <c r="CH653" s="247" t="b">
        <f t="shared" ref="CH653:CH661" si="53">IF(COUNTIF(CP653:DC653,TRUE)=0,FALSE,TRUE)</f>
        <v>0</v>
      </c>
      <c r="CI653" s="30"/>
      <c r="CJ653" s="30"/>
      <c r="CK653" s="30"/>
      <c r="CP653" s="222" t="b">
        <f t="shared" ref="CP653:CP661" si="54">IF(COUNTIF(DJ:DJ,CF653)&gt;0,TRUE,FALSE)</f>
        <v>0</v>
      </c>
      <c r="CQ653" s="222" t="b">
        <f t="shared" ref="CQ653:CQ661" si="55">IF(COUNTIF($BO$142:$CB$317,CF653)&gt;0,TRUE,FALSE)</f>
        <v>0</v>
      </c>
      <c r="CT653" s="222" t="b">
        <f>CT129</f>
        <v>0</v>
      </c>
      <c r="CY653" s="222" t="b">
        <f>CY134</f>
        <v>0</v>
      </c>
      <c r="DC653" s="37"/>
      <c r="DJ653" s="254"/>
    </row>
    <row r="654" spans="6:114">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c r="CF654" s="274" t="s">
        <v>587</v>
      </c>
      <c r="CG654" s="277" t="s">
        <v>587</v>
      </c>
      <c r="CH654" s="247" t="b">
        <f t="shared" si="53"/>
        <v>0</v>
      </c>
      <c r="CI654" s="30"/>
      <c r="CJ654" s="30"/>
      <c r="CK654" s="30"/>
      <c r="CP654" s="222" t="b">
        <f t="shared" si="54"/>
        <v>0</v>
      </c>
      <c r="CQ654" s="222" t="b">
        <f t="shared" si="55"/>
        <v>0</v>
      </c>
      <c r="CZ654" s="222" t="b">
        <f>CZ135</f>
        <v>0</v>
      </c>
      <c r="DC654" s="37"/>
      <c r="DJ654" s="254"/>
    </row>
    <row r="655" spans="6:114">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63"/>
      <c r="AY655" s="63"/>
      <c r="AZ655" s="63"/>
      <c r="BA655" s="63"/>
      <c r="BB655" s="63"/>
      <c r="BC655" s="63"/>
      <c r="BD655" s="63"/>
      <c r="BE655" s="63"/>
      <c r="BF655" s="63"/>
      <c r="BG655" s="63"/>
      <c r="CF655" s="274" t="s">
        <v>418</v>
      </c>
      <c r="CG655" s="277" t="s">
        <v>418</v>
      </c>
      <c r="CH655" s="247" t="b">
        <f t="shared" si="53"/>
        <v>0</v>
      </c>
      <c r="CI655" s="30"/>
      <c r="CJ655" s="30"/>
      <c r="CK655" s="30"/>
      <c r="CP655" s="222" t="b">
        <f t="shared" si="54"/>
        <v>0</v>
      </c>
      <c r="CQ655" s="222" t="b">
        <f t="shared" si="55"/>
        <v>0</v>
      </c>
      <c r="CY655" s="222" t="b">
        <f>CY134</f>
        <v>0</v>
      </c>
      <c r="DC655" s="37"/>
      <c r="DJ655" s="254"/>
    </row>
    <row r="656" spans="6:114">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63"/>
      <c r="BD656" s="63"/>
      <c r="BE656" s="63"/>
      <c r="BF656" s="63"/>
      <c r="BG656" s="63"/>
      <c r="CF656" s="274" t="s">
        <v>419</v>
      </c>
      <c r="CG656" s="277" t="s">
        <v>419</v>
      </c>
      <c r="CH656" s="247" t="b">
        <f t="shared" si="53"/>
        <v>0</v>
      </c>
      <c r="CI656" s="30"/>
      <c r="CJ656" s="30"/>
      <c r="CK656" s="30"/>
      <c r="CP656" s="222" t="b">
        <f t="shared" si="54"/>
        <v>0</v>
      </c>
      <c r="CQ656" s="222" t="b">
        <f t="shared" si="55"/>
        <v>0</v>
      </c>
      <c r="CY656" s="222" t="b">
        <f>CY134</f>
        <v>0</v>
      </c>
      <c r="DC656" s="37"/>
      <c r="DJ656" s="254"/>
    </row>
    <row r="657" spans="6:114">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c r="BD657" s="63"/>
      <c r="BE657" s="63"/>
      <c r="BF657" s="63"/>
      <c r="BG657" s="63"/>
      <c r="CF657" s="274" t="s">
        <v>420</v>
      </c>
      <c r="CG657" s="277" t="s">
        <v>420</v>
      </c>
      <c r="CH657" s="247" t="b">
        <f t="shared" si="53"/>
        <v>0</v>
      </c>
      <c r="CI657" s="30"/>
      <c r="CJ657" s="30"/>
      <c r="CK657" s="30"/>
      <c r="CP657" s="222" t="b">
        <f t="shared" si="54"/>
        <v>0</v>
      </c>
      <c r="CQ657" s="222" t="b">
        <f t="shared" si="55"/>
        <v>0</v>
      </c>
      <c r="CY657" s="222" t="b">
        <f>CY134</f>
        <v>0</v>
      </c>
      <c r="DC657" s="37"/>
      <c r="DJ657" s="254"/>
    </row>
    <row r="658" spans="6:114">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c r="BD658" s="63"/>
      <c r="BE658" s="63"/>
      <c r="BF658" s="63"/>
      <c r="BG658" s="63"/>
      <c r="CF658" s="274" t="s">
        <v>421</v>
      </c>
      <c r="CG658" s="277" t="s">
        <v>421</v>
      </c>
      <c r="CH658" s="247" t="b">
        <f t="shared" si="53"/>
        <v>0</v>
      </c>
      <c r="CI658" s="30"/>
      <c r="CJ658" s="30"/>
      <c r="CK658" s="30"/>
      <c r="CP658" s="222" t="b">
        <f t="shared" si="54"/>
        <v>0</v>
      </c>
      <c r="CQ658" s="222" t="b">
        <f t="shared" si="55"/>
        <v>0</v>
      </c>
      <c r="CY658" s="222" t="b">
        <f>CY134</f>
        <v>0</v>
      </c>
      <c r="DC658" s="37"/>
      <c r="DJ658" s="254"/>
    </row>
    <row r="659" spans="6:114">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c r="BD659" s="63"/>
      <c r="BE659" s="63"/>
      <c r="BF659" s="63"/>
      <c r="BG659" s="63"/>
      <c r="CF659" s="274" t="s">
        <v>424</v>
      </c>
      <c r="CG659" s="277" t="s">
        <v>424</v>
      </c>
      <c r="CH659" s="247" t="b">
        <f t="shared" si="53"/>
        <v>0</v>
      </c>
      <c r="CI659" s="30"/>
      <c r="CJ659" s="30"/>
      <c r="CK659" s="30"/>
      <c r="CP659" s="222" t="b">
        <f t="shared" si="54"/>
        <v>0</v>
      </c>
      <c r="CQ659" s="222" t="b">
        <f t="shared" si="55"/>
        <v>0</v>
      </c>
      <c r="CY659" s="222" t="b">
        <f>CY134</f>
        <v>0</v>
      </c>
      <c r="DC659" s="37"/>
      <c r="DJ659" s="254"/>
    </row>
    <row r="660" spans="6:114">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c r="BD660" s="63"/>
      <c r="BE660" s="63"/>
      <c r="BF660" s="63"/>
      <c r="BG660" s="63"/>
      <c r="CF660" s="274" t="s">
        <v>430</v>
      </c>
      <c r="CG660" s="277" t="s">
        <v>430</v>
      </c>
      <c r="CH660" s="247" t="b">
        <f t="shared" si="53"/>
        <v>0</v>
      </c>
      <c r="CI660" s="30"/>
      <c r="CJ660" s="30"/>
      <c r="CK660" s="30"/>
      <c r="CP660" s="222" t="b">
        <f t="shared" si="54"/>
        <v>0</v>
      </c>
      <c r="CQ660" s="222" t="b">
        <f t="shared" si="55"/>
        <v>0</v>
      </c>
      <c r="CY660" s="222" t="b">
        <f>CY134</f>
        <v>0</v>
      </c>
      <c r="DC660" s="37"/>
      <c r="DJ660" s="254"/>
    </row>
    <row r="661" spans="6:114">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c r="BD661" s="63"/>
      <c r="BE661" s="63"/>
      <c r="BF661" s="63"/>
      <c r="BG661" s="63"/>
      <c r="CF661" s="274" t="s">
        <v>431</v>
      </c>
      <c r="CG661" s="277" t="s">
        <v>431</v>
      </c>
      <c r="CH661" s="247" t="b">
        <f t="shared" si="53"/>
        <v>0</v>
      </c>
      <c r="CI661" s="30"/>
      <c r="CJ661" s="30"/>
      <c r="CK661" s="30"/>
      <c r="CP661" s="222" t="b">
        <f t="shared" si="54"/>
        <v>0</v>
      </c>
      <c r="CQ661" s="222" t="b">
        <f t="shared" si="55"/>
        <v>0</v>
      </c>
      <c r="CY661" s="222" t="b">
        <f>CY134</f>
        <v>0</v>
      </c>
      <c r="DC661" s="37"/>
      <c r="DJ661" s="254"/>
    </row>
    <row r="662" spans="6:114">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63"/>
      <c r="BD662" s="63"/>
      <c r="BE662" s="63"/>
      <c r="BF662" s="63"/>
      <c r="BG662" s="63"/>
      <c r="CF662" s="22"/>
      <c r="CG662" s="37"/>
      <c r="CH662" s="247"/>
      <c r="CI662" s="30"/>
      <c r="CJ662" s="30"/>
      <c r="CK662" s="30"/>
      <c r="DC662" s="37"/>
      <c r="DJ662" s="254"/>
    </row>
    <row r="663" spans="6:114">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c r="BD663" s="63"/>
      <c r="BE663" s="63"/>
      <c r="BF663" s="63"/>
      <c r="BG663" s="63"/>
      <c r="CF663" s="23"/>
      <c r="CG663" s="37"/>
      <c r="CH663" s="247"/>
      <c r="CI663" s="30"/>
      <c r="CJ663" s="30"/>
      <c r="CK663" s="30"/>
      <c r="DC663" s="37"/>
      <c r="DJ663" s="254"/>
    </row>
    <row r="664" spans="6:114">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c r="BD664" s="63"/>
      <c r="BE664" s="63"/>
      <c r="BF664" s="63"/>
      <c r="BG664" s="63"/>
      <c r="CF664" s="22"/>
      <c r="CG664" s="37"/>
      <c r="CH664" s="247"/>
      <c r="CI664" s="30"/>
      <c r="CJ664" s="30"/>
      <c r="CK664" s="30"/>
      <c r="DC664" s="37"/>
      <c r="DJ664" s="254"/>
    </row>
    <row r="665" spans="6:114">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c r="BD665" s="63"/>
      <c r="BE665" s="63"/>
      <c r="BF665" s="63"/>
      <c r="BG665" s="63"/>
      <c r="CF665" s="22"/>
      <c r="CG665" s="37"/>
      <c r="CH665" s="247"/>
      <c r="CI665" s="30"/>
      <c r="CJ665" s="30"/>
      <c r="CK665" s="30"/>
      <c r="DC665" s="37"/>
      <c r="DJ665" s="254"/>
    </row>
    <row r="666" spans="6:114">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63"/>
      <c r="BD666" s="63"/>
      <c r="BE666" s="63"/>
      <c r="BF666" s="63"/>
      <c r="BG666" s="63"/>
      <c r="CF666" s="32"/>
      <c r="CG666" s="37"/>
      <c r="CH666" s="247"/>
      <c r="CI666" s="30"/>
      <c r="CJ666" s="30"/>
      <c r="CK666" s="30"/>
      <c r="DC666" s="37"/>
      <c r="DJ666" s="254"/>
    </row>
    <row r="667" spans="6:114">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c r="BD667" s="63"/>
      <c r="BE667" s="63"/>
      <c r="BF667" s="63"/>
      <c r="BG667" s="63"/>
      <c r="CF667" s="22"/>
      <c r="CG667" s="37"/>
      <c r="CH667" s="247"/>
      <c r="CI667" s="30"/>
      <c r="CJ667" s="30"/>
      <c r="CK667" s="30"/>
      <c r="DC667" s="37"/>
      <c r="DJ667" s="254"/>
    </row>
    <row r="668" spans="6:114">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c r="BD668" s="63"/>
      <c r="BE668" s="63"/>
      <c r="BF668" s="63"/>
      <c r="BG668" s="63"/>
      <c r="CF668" s="22"/>
      <c r="CG668" s="37"/>
      <c r="CH668" s="247"/>
      <c r="CI668" s="30"/>
      <c r="CJ668" s="30"/>
      <c r="CK668" s="30"/>
      <c r="DC668" s="37"/>
      <c r="DJ668" s="254"/>
    </row>
    <row r="669" spans="6:114">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c r="BD669" s="63"/>
      <c r="BE669" s="63"/>
      <c r="BF669" s="63"/>
      <c r="BG669" s="63"/>
      <c r="CF669" s="22"/>
      <c r="CG669" s="37"/>
      <c r="CH669" s="247"/>
      <c r="CI669" s="30"/>
      <c r="CJ669" s="30"/>
      <c r="CK669" s="30"/>
      <c r="DC669" s="37"/>
      <c r="DJ669" s="271"/>
    </row>
    <row r="670" spans="6:114">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63"/>
      <c r="BD670" s="63"/>
      <c r="BE670" s="63"/>
      <c r="BF670" s="63"/>
      <c r="BG670" s="63"/>
      <c r="CF670" s="22"/>
      <c r="CG670" s="37"/>
      <c r="CH670" s="247"/>
      <c r="CI670" s="30"/>
      <c r="CJ670" s="30"/>
      <c r="CK670" s="30"/>
      <c r="DC670" s="37"/>
    </row>
    <row r="671" spans="6:114">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63"/>
      <c r="BD671" s="63"/>
      <c r="BE671" s="63"/>
      <c r="BF671" s="63"/>
      <c r="BG671" s="63"/>
      <c r="CF671" s="22"/>
      <c r="CG671" s="37"/>
      <c r="CH671" s="247"/>
      <c r="CI671" s="30"/>
      <c r="CJ671" s="30"/>
      <c r="CK671" s="30"/>
      <c r="DC671" s="37"/>
    </row>
    <row r="672" spans="6:114">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63"/>
      <c r="BD672" s="63"/>
      <c r="BE672" s="63"/>
      <c r="BF672" s="63"/>
      <c r="BG672" s="63"/>
      <c r="CF672" s="22"/>
      <c r="CG672" s="37"/>
      <c r="CH672" s="247"/>
      <c r="CI672" s="30"/>
      <c r="CJ672" s="30"/>
      <c r="CK672" s="30"/>
      <c r="DC672" s="37"/>
    </row>
    <row r="673" spans="6:107">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63"/>
      <c r="BD673" s="63"/>
      <c r="BE673" s="63"/>
      <c r="BF673" s="63"/>
      <c r="BG673" s="63"/>
      <c r="CF673" s="22"/>
      <c r="CG673" s="37"/>
      <c r="CH673" s="247"/>
      <c r="CI673" s="30"/>
      <c r="CJ673" s="30"/>
      <c r="CK673" s="30"/>
      <c r="DC673" s="37"/>
    </row>
    <row r="674" spans="6:107">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c r="BD674" s="63"/>
      <c r="BE674" s="63"/>
      <c r="BF674" s="63"/>
      <c r="BG674" s="63"/>
      <c r="CF674" s="22"/>
      <c r="CG674" s="37"/>
      <c r="CH674" s="247"/>
      <c r="CI674" s="30"/>
      <c r="CJ674" s="30"/>
      <c r="CK674" s="30"/>
    </row>
    <row r="675" spans="6:107">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63"/>
      <c r="BD675" s="63"/>
      <c r="BE675" s="63"/>
      <c r="BF675" s="63"/>
      <c r="BG675" s="63"/>
      <c r="CF675" s="22"/>
      <c r="CG675" s="37"/>
      <c r="CH675" s="247"/>
      <c r="CI675" s="30"/>
      <c r="CJ675" s="30"/>
      <c r="CK675" s="30"/>
    </row>
    <row r="676" spans="6:107">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c r="BD676" s="63"/>
      <c r="BE676" s="63"/>
      <c r="BF676" s="63"/>
      <c r="BG676" s="63"/>
      <c r="CF676" s="22"/>
      <c r="CG676" s="37"/>
      <c r="CH676" s="247"/>
      <c r="CI676" s="30"/>
      <c r="CJ676" s="30"/>
      <c r="CK676" s="30"/>
    </row>
    <row r="677" spans="6:107">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63"/>
      <c r="BD677" s="63"/>
      <c r="BE677" s="63"/>
      <c r="BF677" s="63"/>
      <c r="BG677" s="63"/>
      <c r="CF677" s="22"/>
      <c r="CG677" s="37"/>
      <c r="CH677" s="247"/>
      <c r="CI677" s="30"/>
      <c r="CJ677" s="30"/>
      <c r="CK677" s="30"/>
    </row>
    <row r="678" spans="6:107">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63"/>
      <c r="AY678" s="63"/>
      <c r="AZ678" s="63"/>
      <c r="BA678" s="63"/>
      <c r="BB678" s="63"/>
      <c r="BC678" s="63"/>
      <c r="BD678" s="63"/>
      <c r="BE678" s="63"/>
      <c r="BF678" s="63"/>
      <c r="BG678" s="63"/>
      <c r="CF678" s="22"/>
      <c r="CG678" s="37"/>
      <c r="CH678" s="247"/>
      <c r="CI678" s="30"/>
      <c r="CJ678" s="30"/>
      <c r="CK678" s="30"/>
    </row>
    <row r="679" spans="6:107">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63"/>
      <c r="BD679" s="63"/>
      <c r="BE679" s="63"/>
      <c r="BF679" s="63"/>
      <c r="BG679" s="63"/>
      <c r="CF679" s="22"/>
      <c r="CG679" s="37"/>
      <c r="CH679" s="247"/>
      <c r="CI679" s="30"/>
      <c r="CJ679" s="30"/>
      <c r="CK679" s="30"/>
    </row>
    <row r="680" spans="6:107">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63"/>
      <c r="BD680" s="63"/>
      <c r="BE680" s="63"/>
      <c r="BF680" s="63"/>
      <c r="BG680" s="63"/>
      <c r="CF680" s="22"/>
      <c r="CG680" s="37"/>
      <c r="CH680" s="247"/>
      <c r="CI680" s="30"/>
      <c r="CJ680" s="30"/>
      <c r="CK680" s="30"/>
    </row>
    <row r="681" spans="6:107">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63"/>
      <c r="BD681" s="63"/>
      <c r="BE681" s="63"/>
      <c r="BF681" s="63"/>
      <c r="BG681" s="63"/>
      <c r="CF681" s="22"/>
      <c r="CG681" s="37"/>
      <c r="CH681" s="247"/>
      <c r="CI681" s="30"/>
      <c r="CJ681" s="30"/>
      <c r="CK681" s="30"/>
    </row>
    <row r="682" spans="6:107">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63"/>
      <c r="AY682" s="63"/>
      <c r="AZ682" s="63"/>
      <c r="BA682" s="63"/>
      <c r="BB682" s="63"/>
      <c r="BC682" s="63"/>
      <c r="BD682" s="63"/>
      <c r="BE682" s="63"/>
      <c r="BF682" s="63"/>
      <c r="BG682" s="63"/>
      <c r="CF682" s="22"/>
      <c r="CG682" s="37"/>
      <c r="CH682" s="247"/>
      <c r="CI682" s="30"/>
      <c r="CJ682" s="30"/>
      <c r="CK682" s="30"/>
    </row>
    <row r="683" spans="6:107">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63"/>
      <c r="AY683" s="63"/>
      <c r="AZ683" s="63"/>
      <c r="BA683" s="63"/>
      <c r="BB683" s="63"/>
      <c r="BC683" s="63"/>
      <c r="BD683" s="63"/>
      <c r="BE683" s="63"/>
      <c r="BF683" s="63"/>
      <c r="BG683" s="63"/>
      <c r="CG683" s="240"/>
      <c r="CH683" s="247"/>
      <c r="CI683" s="30"/>
      <c r="CJ683" s="30"/>
      <c r="CK683" s="30"/>
    </row>
    <row r="684" spans="6:107">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63"/>
      <c r="AY684" s="63"/>
      <c r="AZ684" s="63"/>
      <c r="BA684" s="63"/>
      <c r="BB684" s="63"/>
      <c r="BC684" s="63"/>
      <c r="BD684" s="63"/>
      <c r="BE684" s="63"/>
      <c r="BF684" s="63"/>
      <c r="BG684" s="63"/>
      <c r="CG684" s="240"/>
      <c r="CH684" s="247"/>
      <c r="CI684" s="30"/>
      <c r="CJ684" s="30"/>
      <c r="CK684" s="30"/>
    </row>
    <row r="685" spans="6:107">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63"/>
      <c r="AY685" s="63"/>
      <c r="AZ685" s="63"/>
      <c r="BA685" s="63"/>
      <c r="BB685" s="63"/>
      <c r="BC685" s="63"/>
      <c r="BD685" s="63"/>
      <c r="BE685" s="63"/>
      <c r="BF685" s="63"/>
      <c r="BG685" s="63"/>
      <c r="CG685" s="240"/>
      <c r="CH685" s="247"/>
      <c r="CI685" s="30"/>
      <c r="CJ685" s="30"/>
      <c r="CK685" s="30"/>
    </row>
    <row r="686" spans="6:107">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63"/>
      <c r="AY686" s="63"/>
      <c r="AZ686" s="63"/>
      <c r="BA686" s="63"/>
      <c r="BB686" s="63"/>
      <c r="BC686" s="63"/>
      <c r="BD686" s="63"/>
      <c r="BE686" s="63"/>
      <c r="BF686" s="63"/>
      <c r="BG686" s="63"/>
      <c r="CG686" s="240"/>
      <c r="CH686" s="247"/>
      <c r="CI686" s="30"/>
      <c r="CJ686" s="30"/>
      <c r="CK686" s="30"/>
    </row>
    <row r="687" spans="6:107">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63"/>
      <c r="AY687" s="63"/>
      <c r="AZ687" s="63"/>
      <c r="BA687" s="63"/>
      <c r="BB687" s="63"/>
      <c r="BC687" s="63"/>
      <c r="BD687" s="63"/>
      <c r="BE687" s="63"/>
      <c r="BF687" s="63"/>
      <c r="BG687" s="63"/>
      <c r="CG687" s="240"/>
      <c r="CH687" s="247"/>
      <c r="CI687" s="30"/>
      <c r="CJ687" s="30"/>
      <c r="CK687" s="30"/>
    </row>
    <row r="688" spans="6:107">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63"/>
      <c r="AY688" s="63"/>
      <c r="AZ688" s="63"/>
      <c r="BA688" s="63"/>
      <c r="BB688" s="63"/>
      <c r="BC688" s="63"/>
      <c r="BD688" s="63"/>
      <c r="BE688" s="63"/>
      <c r="BF688" s="63"/>
      <c r="BG688" s="63"/>
      <c r="CG688" s="240"/>
      <c r="CH688" s="247"/>
      <c r="CI688" s="30"/>
      <c r="CJ688" s="30"/>
      <c r="CK688" s="30"/>
    </row>
    <row r="689" spans="6:89">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63"/>
      <c r="AY689" s="63"/>
      <c r="AZ689" s="63"/>
      <c r="BA689" s="63"/>
      <c r="BB689" s="63"/>
      <c r="BC689" s="63"/>
      <c r="BD689" s="63"/>
      <c r="BE689" s="63"/>
      <c r="BF689" s="63"/>
      <c r="BG689" s="63"/>
      <c r="CG689" s="240"/>
      <c r="CH689" s="247"/>
      <c r="CI689" s="30"/>
      <c r="CJ689" s="30"/>
      <c r="CK689" s="30"/>
    </row>
    <row r="690" spans="6:89">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63"/>
      <c r="AY690" s="63"/>
      <c r="AZ690" s="63"/>
      <c r="BA690" s="63"/>
      <c r="BB690" s="63"/>
      <c r="BC690" s="63"/>
      <c r="BD690" s="63"/>
      <c r="BE690" s="63"/>
      <c r="BF690" s="63"/>
      <c r="BG690" s="63"/>
      <c r="CG690" s="240"/>
    </row>
    <row r="691" spans="6:89">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63"/>
      <c r="AY691" s="63"/>
      <c r="AZ691" s="63"/>
      <c r="BA691" s="63"/>
      <c r="BB691" s="63"/>
      <c r="BC691" s="63"/>
      <c r="BD691" s="63"/>
      <c r="BE691" s="63"/>
      <c r="BF691" s="63"/>
      <c r="BG691" s="63"/>
      <c r="CG691" s="240"/>
    </row>
    <row r="692" spans="6:89">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63"/>
      <c r="AY692" s="63"/>
      <c r="AZ692" s="63"/>
      <c r="BA692" s="63"/>
      <c r="BB692" s="63"/>
      <c r="BC692" s="63"/>
      <c r="BD692" s="63"/>
      <c r="BE692" s="63"/>
      <c r="BF692" s="63"/>
      <c r="BG692" s="63"/>
      <c r="CG692" s="240"/>
    </row>
    <row r="693" spans="6:89">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63"/>
      <c r="AY693" s="63"/>
      <c r="AZ693" s="63"/>
      <c r="BA693" s="63"/>
      <c r="BB693" s="63"/>
      <c r="BC693" s="63"/>
      <c r="BD693" s="63"/>
      <c r="BE693" s="63"/>
      <c r="BF693" s="63"/>
      <c r="BG693" s="63"/>
      <c r="CG693" s="240"/>
    </row>
    <row r="694" spans="6:89">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63"/>
      <c r="AY694" s="63"/>
      <c r="AZ694" s="63"/>
      <c r="BA694" s="63"/>
      <c r="BB694" s="63"/>
      <c r="BC694" s="63"/>
      <c r="BD694" s="63"/>
      <c r="BE694" s="63"/>
      <c r="BF694" s="63"/>
      <c r="BG694" s="63"/>
      <c r="CG694" s="240"/>
    </row>
    <row r="695" spans="6:89">
      <c r="CG695" s="240"/>
    </row>
    <row r="696" spans="6:89">
      <c r="CG696" s="240"/>
    </row>
    <row r="697" spans="6:89">
      <c r="CG697" s="240"/>
    </row>
    <row r="698" spans="6:89">
      <c r="CG698" s="240"/>
    </row>
    <row r="699" spans="6:89">
      <c r="CG699" s="240"/>
    </row>
    <row r="700" spans="6:89">
      <c r="CG700" s="240"/>
    </row>
    <row r="701" spans="6:89">
      <c r="CG701" s="240"/>
    </row>
    <row r="702" spans="6:89">
      <c r="CG702" s="240"/>
    </row>
    <row r="703" spans="6:89">
      <c r="CG703" s="240"/>
    </row>
    <row r="704" spans="6:89">
      <c r="CG704" s="240"/>
    </row>
    <row r="705" spans="85:85">
      <c r="CG705" s="240"/>
    </row>
    <row r="706" spans="85:85">
      <c r="CG706" s="240"/>
    </row>
    <row r="707" spans="85:85">
      <c r="CG707" s="240"/>
    </row>
    <row r="708" spans="85:85">
      <c r="CG708" s="240"/>
    </row>
    <row r="709" spans="85:85">
      <c r="CG709" s="240"/>
    </row>
    <row r="710" spans="85:85">
      <c r="CG710" s="240"/>
    </row>
    <row r="711" spans="85:85">
      <c r="CG711" s="240"/>
    </row>
    <row r="712" spans="85:85">
      <c r="CG712" s="240"/>
    </row>
    <row r="713" spans="85:85">
      <c r="CG713" s="240"/>
    </row>
    <row r="714" spans="85:85">
      <c r="CG714" s="240"/>
    </row>
    <row r="715" spans="85:85">
      <c r="CG715" s="240"/>
    </row>
    <row r="716" spans="85:85">
      <c r="CG716" s="240"/>
    </row>
    <row r="717" spans="85:85">
      <c r="CG717" s="240"/>
    </row>
    <row r="718" spans="85:85">
      <c r="CG718" s="240"/>
    </row>
    <row r="719" spans="85:85">
      <c r="CG719" s="240"/>
    </row>
    <row r="720" spans="85:85">
      <c r="CG720" s="240"/>
    </row>
    <row r="721" spans="85:85">
      <c r="CG721" s="240"/>
    </row>
    <row r="722" spans="85:85">
      <c r="CG722" s="240"/>
    </row>
    <row r="723" spans="85:85">
      <c r="CG723" s="240"/>
    </row>
    <row r="724" spans="85:85">
      <c r="CG724" s="240"/>
    </row>
    <row r="725" spans="85:85">
      <c r="CG725" s="240"/>
    </row>
    <row r="726" spans="85:85">
      <c r="CG726" s="240"/>
    </row>
    <row r="727" spans="85:85">
      <c r="CG727" s="240"/>
    </row>
    <row r="728" spans="85:85">
      <c r="CG728" s="240"/>
    </row>
    <row r="729" spans="85:85">
      <c r="CG729" s="240"/>
    </row>
    <row r="730" spans="85:85">
      <c r="CG730" s="240"/>
    </row>
    <row r="731" spans="85:85">
      <c r="CG731" s="240"/>
    </row>
    <row r="732" spans="85:85">
      <c r="CG732" s="240"/>
    </row>
    <row r="733" spans="85:85">
      <c r="CG733" s="240"/>
    </row>
    <row r="734" spans="85:85">
      <c r="CG734" s="240"/>
    </row>
    <row r="735" spans="85:85">
      <c r="CG735" s="240"/>
    </row>
    <row r="736" spans="85:85">
      <c r="CG736" s="240"/>
    </row>
    <row r="737" spans="85:85">
      <c r="CG737" s="240"/>
    </row>
    <row r="738" spans="85:85">
      <c r="CG738" s="240"/>
    </row>
    <row r="739" spans="85:85">
      <c r="CG739" s="240"/>
    </row>
    <row r="740" spans="85:85">
      <c r="CG740" s="240"/>
    </row>
    <row r="741" spans="85:85">
      <c r="CG741" s="240"/>
    </row>
    <row r="742" spans="85:85">
      <c r="CG742" s="240"/>
    </row>
    <row r="743" spans="85:85">
      <c r="CG743" s="240"/>
    </row>
    <row r="744" spans="85:85">
      <c r="CG744" s="240"/>
    </row>
    <row r="745" spans="85:85">
      <c r="CG745" s="240"/>
    </row>
    <row r="746" spans="85:85">
      <c r="CG746" s="240"/>
    </row>
    <row r="747" spans="85:85">
      <c r="CG747" s="240"/>
    </row>
    <row r="748" spans="85:85">
      <c r="CG748" s="240"/>
    </row>
    <row r="749" spans="85:85">
      <c r="CG749" s="240"/>
    </row>
    <row r="750" spans="85:85">
      <c r="CG750" s="240"/>
    </row>
    <row r="751" spans="85:85">
      <c r="CG751" s="240"/>
    </row>
    <row r="752" spans="85:85">
      <c r="CG752" s="240"/>
    </row>
    <row r="753" spans="85:85">
      <c r="CG753" s="240"/>
    </row>
    <row r="754" spans="85:85">
      <c r="CG754" s="240"/>
    </row>
    <row r="755" spans="85:85">
      <c r="CG755" s="240"/>
    </row>
    <row r="756" spans="85:85">
      <c r="CG756" s="240"/>
    </row>
    <row r="757" spans="85:85">
      <c r="CG757" s="240"/>
    </row>
    <row r="758" spans="85:85">
      <c r="CG758" s="240"/>
    </row>
    <row r="759" spans="85:85">
      <c r="CG759" s="240"/>
    </row>
    <row r="760" spans="85:85">
      <c r="CG760" s="240"/>
    </row>
    <row r="761" spans="85:85">
      <c r="CG761" s="240"/>
    </row>
    <row r="762" spans="85:85">
      <c r="CG762" s="240"/>
    </row>
    <row r="763" spans="85:85">
      <c r="CG763" s="240"/>
    </row>
    <row r="764" spans="85:85">
      <c r="CG764" s="240"/>
    </row>
    <row r="765" spans="85:85">
      <c r="CG765" s="240"/>
    </row>
    <row r="766" spans="85:85">
      <c r="CG766" s="240"/>
    </row>
    <row r="767" spans="85:85">
      <c r="CG767" s="240"/>
    </row>
    <row r="768" spans="85:85">
      <c r="CG768" s="240"/>
    </row>
    <row r="769" spans="85:85">
      <c r="CG769" s="240"/>
    </row>
    <row r="770" spans="85:85">
      <c r="CG770" s="240"/>
    </row>
    <row r="771" spans="85:85">
      <c r="CG771" s="240"/>
    </row>
    <row r="772" spans="85:85">
      <c r="CG772" s="240"/>
    </row>
    <row r="773" spans="85:85">
      <c r="CG773" s="240"/>
    </row>
    <row r="774" spans="85:85">
      <c r="CG774" s="240"/>
    </row>
    <row r="775" spans="85:85">
      <c r="CG775" s="240"/>
    </row>
    <row r="776" spans="85:85">
      <c r="CG776" s="240"/>
    </row>
    <row r="777" spans="85:85">
      <c r="CG777" s="240"/>
    </row>
    <row r="778" spans="85:85">
      <c r="CG778" s="240"/>
    </row>
    <row r="779" spans="85:85">
      <c r="CG779" s="240"/>
    </row>
    <row r="780" spans="85:85">
      <c r="CG780" s="240"/>
    </row>
    <row r="781" spans="85:85">
      <c r="CG781" s="240"/>
    </row>
    <row r="782" spans="85:85">
      <c r="CG782" s="240"/>
    </row>
    <row r="783" spans="85:85">
      <c r="CG783" s="240"/>
    </row>
    <row r="784" spans="85:85">
      <c r="CG784" s="240"/>
    </row>
    <row r="785" spans="85:85">
      <c r="CG785" s="240"/>
    </row>
    <row r="786" spans="85:85">
      <c r="CG786" s="240"/>
    </row>
    <row r="787" spans="85:85">
      <c r="CG787" s="240"/>
    </row>
    <row r="788" spans="85:85">
      <c r="CG788" s="240"/>
    </row>
    <row r="789" spans="85:85">
      <c r="CG789" s="240"/>
    </row>
    <row r="790" spans="85:85">
      <c r="CG790" s="240"/>
    </row>
    <row r="791" spans="85:85">
      <c r="CG791" s="240"/>
    </row>
    <row r="792" spans="85:85">
      <c r="CG792" s="240"/>
    </row>
    <row r="793" spans="85:85">
      <c r="CG793" s="240"/>
    </row>
    <row r="794" spans="85:85">
      <c r="CG794" s="240"/>
    </row>
    <row r="795" spans="85:85">
      <c r="CG795" s="240"/>
    </row>
    <row r="796" spans="85:85">
      <c r="CG796" s="240"/>
    </row>
    <row r="797" spans="85:85">
      <c r="CG797" s="240"/>
    </row>
    <row r="798" spans="85:85">
      <c r="CG798" s="240"/>
    </row>
    <row r="799" spans="85:85">
      <c r="CG799" s="240"/>
    </row>
    <row r="800" spans="85:85">
      <c r="CG800" s="240"/>
    </row>
    <row r="801" spans="85:85">
      <c r="CG801" s="240"/>
    </row>
    <row r="802" spans="85:85">
      <c r="CG802" s="240"/>
    </row>
    <row r="803" spans="85:85">
      <c r="CG803" s="240"/>
    </row>
    <row r="804" spans="85:85">
      <c r="CG804" s="240"/>
    </row>
    <row r="805" spans="85:85">
      <c r="CG805" s="240"/>
    </row>
    <row r="806" spans="85:85">
      <c r="CG806" s="240"/>
    </row>
    <row r="807" spans="85:85">
      <c r="CG807" s="240"/>
    </row>
    <row r="808" spans="85:85">
      <c r="CG808" s="240"/>
    </row>
    <row r="809" spans="85:85">
      <c r="CG809" s="240"/>
    </row>
    <row r="810" spans="85:85">
      <c r="CG810" s="240"/>
    </row>
    <row r="811" spans="85:85">
      <c r="CG811" s="240"/>
    </row>
    <row r="812" spans="85:85">
      <c r="CG812" s="240"/>
    </row>
    <row r="813" spans="85:85">
      <c r="CG813" s="240"/>
    </row>
    <row r="814" spans="85:85">
      <c r="CG814" s="240"/>
    </row>
    <row r="815" spans="85:85">
      <c r="CG815" s="240"/>
    </row>
    <row r="816" spans="85:85">
      <c r="CG816" s="240"/>
    </row>
    <row r="817" spans="85:85">
      <c r="CG817" s="240"/>
    </row>
    <row r="818" spans="85:85">
      <c r="CG818" s="240"/>
    </row>
    <row r="819" spans="85:85">
      <c r="CG819" s="240"/>
    </row>
    <row r="820" spans="85:85">
      <c r="CG820" s="240"/>
    </row>
    <row r="821" spans="85:85">
      <c r="CG821" s="240"/>
    </row>
    <row r="822" spans="85:85">
      <c r="CG822" s="240"/>
    </row>
    <row r="823" spans="85:85">
      <c r="CG823" s="240"/>
    </row>
    <row r="824" spans="85:85">
      <c r="CG824" s="240"/>
    </row>
    <row r="825" spans="85:85">
      <c r="CG825" s="240"/>
    </row>
    <row r="826" spans="85:85">
      <c r="CG826" s="240"/>
    </row>
    <row r="827" spans="85:85">
      <c r="CG827" s="240"/>
    </row>
    <row r="828" spans="85:85">
      <c r="CG828" s="240"/>
    </row>
    <row r="829" spans="85:85">
      <c r="CG829" s="240"/>
    </row>
    <row r="830" spans="85:85">
      <c r="CG830" s="240"/>
    </row>
    <row r="831" spans="85:85">
      <c r="CG831" s="240"/>
    </row>
    <row r="832" spans="85:85">
      <c r="CG832" s="240"/>
    </row>
    <row r="833" spans="85:85">
      <c r="CG833" s="240"/>
    </row>
    <row r="834" spans="85:85">
      <c r="CG834" s="240"/>
    </row>
    <row r="835" spans="85:85">
      <c r="CG835" s="240"/>
    </row>
    <row r="836" spans="85:85">
      <c r="CG836" s="240"/>
    </row>
    <row r="837" spans="85:85">
      <c r="CG837" s="240"/>
    </row>
    <row r="838" spans="85:85">
      <c r="CG838" s="240"/>
    </row>
    <row r="839" spans="85:85">
      <c r="CG839" s="240"/>
    </row>
    <row r="840" spans="85:85">
      <c r="CG840" s="240"/>
    </row>
    <row r="841" spans="85:85">
      <c r="CG841" s="240"/>
    </row>
    <row r="842" spans="85:85">
      <c r="CG842" s="240"/>
    </row>
    <row r="843" spans="85:85">
      <c r="CG843" s="240"/>
    </row>
    <row r="844" spans="85:85">
      <c r="CG844" s="240"/>
    </row>
    <row r="845" spans="85:85">
      <c r="CG845" s="240"/>
    </row>
    <row r="846" spans="85:85">
      <c r="CG846" s="240"/>
    </row>
    <row r="847" spans="85:85">
      <c r="CG847" s="240"/>
    </row>
    <row r="848" spans="85:85">
      <c r="CG848" s="240"/>
    </row>
    <row r="849" spans="85:85">
      <c r="CG849" s="240"/>
    </row>
    <row r="850" spans="85:85">
      <c r="CG850" s="240"/>
    </row>
    <row r="851" spans="85:85">
      <c r="CG851" s="240"/>
    </row>
    <row r="852" spans="85:85">
      <c r="CG852" s="240"/>
    </row>
    <row r="853" spans="85:85">
      <c r="CG853" s="240"/>
    </row>
    <row r="854" spans="85:85">
      <c r="CG854" s="240"/>
    </row>
    <row r="855" spans="85:85">
      <c r="CG855" s="240"/>
    </row>
    <row r="856" spans="85:85">
      <c r="CG856" s="240"/>
    </row>
    <row r="857" spans="85:85">
      <c r="CG857" s="240"/>
    </row>
    <row r="858" spans="85:85">
      <c r="CG858" s="240"/>
    </row>
    <row r="859" spans="85:85">
      <c r="CG859" s="240"/>
    </row>
    <row r="860" spans="85:85">
      <c r="CG860" s="240"/>
    </row>
    <row r="861" spans="85:85">
      <c r="CG861" s="240"/>
    </row>
    <row r="862" spans="85:85">
      <c r="CG862" s="240"/>
    </row>
    <row r="863" spans="85:85">
      <c r="CG863" s="240"/>
    </row>
    <row r="864" spans="85:85">
      <c r="CG864" s="240"/>
    </row>
    <row r="865" spans="85:85">
      <c r="CG865" s="240"/>
    </row>
    <row r="866" spans="85:85">
      <c r="CG866" s="240"/>
    </row>
    <row r="867" spans="85:85">
      <c r="CG867" s="240"/>
    </row>
    <row r="868" spans="85:85">
      <c r="CG868" s="240"/>
    </row>
    <row r="869" spans="85:85">
      <c r="CG869" s="240"/>
    </row>
    <row r="870" spans="85:85">
      <c r="CG870" s="240"/>
    </row>
    <row r="871" spans="85:85">
      <c r="CG871" s="240"/>
    </row>
    <row r="872" spans="85:85">
      <c r="CG872" s="240"/>
    </row>
    <row r="873" spans="85:85">
      <c r="CG873" s="240"/>
    </row>
    <row r="874" spans="85:85">
      <c r="CG874" s="240"/>
    </row>
    <row r="875" spans="85:85">
      <c r="CG875" s="240"/>
    </row>
    <row r="876" spans="85:85">
      <c r="CG876" s="240"/>
    </row>
    <row r="877" spans="85:85">
      <c r="CG877" s="240"/>
    </row>
    <row r="878" spans="85:85">
      <c r="CG878" s="240"/>
    </row>
    <row r="879" spans="85:85">
      <c r="CG879" s="240"/>
    </row>
    <row r="880" spans="85:85">
      <c r="CG880" s="240"/>
    </row>
    <row r="881" spans="85:85">
      <c r="CG881" s="240"/>
    </row>
    <row r="882" spans="85:85">
      <c r="CG882" s="240"/>
    </row>
    <row r="883" spans="85:85">
      <c r="CG883" s="240"/>
    </row>
    <row r="884" spans="85:85">
      <c r="CG884" s="240"/>
    </row>
    <row r="885" spans="85:85">
      <c r="CG885" s="240"/>
    </row>
    <row r="886" spans="85:85">
      <c r="CG886" s="240"/>
    </row>
    <row r="887" spans="85:85">
      <c r="CG887" s="240"/>
    </row>
    <row r="888" spans="85:85">
      <c r="CG888" s="240"/>
    </row>
    <row r="889" spans="85:85">
      <c r="CG889" s="240"/>
    </row>
    <row r="890" spans="85:85">
      <c r="CG890" s="240"/>
    </row>
    <row r="891" spans="85:85">
      <c r="CG891" s="240"/>
    </row>
    <row r="892" spans="85:85">
      <c r="CG892" s="240"/>
    </row>
    <row r="893" spans="85:85">
      <c r="CG893" s="240"/>
    </row>
    <row r="894" spans="85:85">
      <c r="CG894" s="240"/>
    </row>
    <row r="895" spans="85:85">
      <c r="CG895" s="240"/>
    </row>
    <row r="896" spans="85:85">
      <c r="CG896" s="240"/>
    </row>
    <row r="897" spans="85:85">
      <c r="CG897" s="240"/>
    </row>
    <row r="898" spans="85:85">
      <c r="CG898" s="240"/>
    </row>
    <row r="899" spans="85:85">
      <c r="CG899" s="240"/>
    </row>
    <row r="900" spans="85:85">
      <c r="CG900" s="240"/>
    </row>
    <row r="901" spans="85:85">
      <c r="CG901" s="240"/>
    </row>
    <row r="902" spans="85:85">
      <c r="CG902" s="240"/>
    </row>
    <row r="903" spans="85:85">
      <c r="CG903" s="240"/>
    </row>
    <row r="904" spans="85:85">
      <c r="CG904" s="240"/>
    </row>
    <row r="905" spans="85:85">
      <c r="CG905" s="240"/>
    </row>
    <row r="906" spans="85:85">
      <c r="CG906" s="240"/>
    </row>
    <row r="907" spans="85:85">
      <c r="CG907" s="240"/>
    </row>
    <row r="908" spans="85:85">
      <c r="CG908" s="240"/>
    </row>
    <row r="909" spans="85:85">
      <c r="CG909" s="240"/>
    </row>
    <row r="910" spans="85:85">
      <c r="CG910" s="240"/>
    </row>
    <row r="911" spans="85:85">
      <c r="CG911" s="240"/>
    </row>
    <row r="912" spans="85:85">
      <c r="CG912" s="240"/>
    </row>
    <row r="913" spans="85:85">
      <c r="CG913" s="240"/>
    </row>
    <row r="914" spans="85:85">
      <c r="CG914" s="240"/>
    </row>
    <row r="915" spans="85:85">
      <c r="CG915" s="240"/>
    </row>
    <row r="916" spans="85:85">
      <c r="CG916" s="240"/>
    </row>
    <row r="917" spans="85:85">
      <c r="CG917" s="240"/>
    </row>
    <row r="918" spans="85:85">
      <c r="CG918" s="240"/>
    </row>
    <row r="919" spans="85:85">
      <c r="CG919" s="240"/>
    </row>
    <row r="920" spans="85:85">
      <c r="CG920" s="240"/>
    </row>
    <row r="921" spans="85:85">
      <c r="CG921" s="240"/>
    </row>
    <row r="922" spans="85:85">
      <c r="CG922" s="240"/>
    </row>
    <row r="923" spans="85:85">
      <c r="CG923" s="240"/>
    </row>
    <row r="924" spans="85:85">
      <c r="CG924" s="240"/>
    </row>
    <row r="925" spans="85:85">
      <c r="CG925" s="240"/>
    </row>
    <row r="926" spans="85:85">
      <c r="CG926" s="240"/>
    </row>
    <row r="927" spans="85:85">
      <c r="CG927" s="240"/>
    </row>
    <row r="928" spans="85:85">
      <c r="CG928" s="240"/>
    </row>
    <row r="929" spans="85:85">
      <c r="CG929" s="240"/>
    </row>
    <row r="930" spans="85:85">
      <c r="CG930" s="240"/>
    </row>
    <row r="931" spans="85:85">
      <c r="CG931" s="240"/>
    </row>
    <row r="932" spans="85:85">
      <c r="CG932" s="240"/>
    </row>
    <row r="933" spans="85:85">
      <c r="CG933" s="240"/>
    </row>
    <row r="934" spans="85:85">
      <c r="CG934" s="240"/>
    </row>
    <row r="935" spans="85:85">
      <c r="CG935" s="240"/>
    </row>
    <row r="936" spans="85:85">
      <c r="CG936" s="240"/>
    </row>
    <row r="937" spans="85:85">
      <c r="CG937" s="240"/>
    </row>
    <row r="938" spans="85:85">
      <c r="CG938" s="240"/>
    </row>
    <row r="939" spans="85:85">
      <c r="CG939" s="240"/>
    </row>
    <row r="940" spans="85:85">
      <c r="CG940" s="240"/>
    </row>
    <row r="941" spans="85:85">
      <c r="CG941" s="240"/>
    </row>
    <row r="942" spans="85:85">
      <c r="CG942" s="240"/>
    </row>
    <row r="943" spans="85:85">
      <c r="CG943" s="240"/>
    </row>
    <row r="944" spans="85:85">
      <c r="CG944" s="240"/>
    </row>
    <row r="945" spans="85:85">
      <c r="CG945" s="240"/>
    </row>
    <row r="946" spans="85:85">
      <c r="CG946" s="240"/>
    </row>
    <row r="947" spans="85:85">
      <c r="CG947" s="240"/>
    </row>
    <row r="948" spans="85:85">
      <c r="CG948" s="240"/>
    </row>
    <row r="949" spans="85:85">
      <c r="CG949" s="240"/>
    </row>
    <row r="950" spans="85:85">
      <c r="CG950" s="240"/>
    </row>
    <row r="951" spans="85:85">
      <c r="CG951" s="240"/>
    </row>
    <row r="952" spans="85:85">
      <c r="CG952" s="240"/>
    </row>
    <row r="953" spans="85:85">
      <c r="CG953" s="240"/>
    </row>
    <row r="954" spans="85:85">
      <c r="CG954" s="240"/>
    </row>
    <row r="955" spans="85:85">
      <c r="CG955" s="240"/>
    </row>
    <row r="956" spans="85:85">
      <c r="CG956" s="240"/>
    </row>
    <row r="957" spans="85:85">
      <c r="CG957" s="240"/>
    </row>
    <row r="958" spans="85:85">
      <c r="CG958" s="240"/>
    </row>
    <row r="959" spans="85:85">
      <c r="CG959" s="240"/>
    </row>
    <row r="960" spans="85:85">
      <c r="CG960" s="240"/>
    </row>
    <row r="961" spans="85:85">
      <c r="CG961" s="240"/>
    </row>
    <row r="962" spans="85:85">
      <c r="CG962" s="240"/>
    </row>
    <row r="963" spans="85:85">
      <c r="CG963" s="240"/>
    </row>
    <row r="964" spans="85:85">
      <c r="CG964" s="240"/>
    </row>
    <row r="965" spans="85:85">
      <c r="CG965" s="240"/>
    </row>
    <row r="966" spans="85:85">
      <c r="CG966" s="240"/>
    </row>
    <row r="967" spans="85:85">
      <c r="CG967" s="240"/>
    </row>
    <row r="968" spans="85:85">
      <c r="CG968" s="240"/>
    </row>
    <row r="969" spans="85:85">
      <c r="CG969" s="240"/>
    </row>
    <row r="970" spans="85:85">
      <c r="CG970" s="240"/>
    </row>
    <row r="971" spans="85:85">
      <c r="CG971" s="240"/>
    </row>
    <row r="972" spans="85:85">
      <c r="CG972" s="240"/>
    </row>
    <row r="973" spans="85:85">
      <c r="CG973" s="240"/>
    </row>
    <row r="974" spans="85:85">
      <c r="CG974" s="240"/>
    </row>
    <row r="975" spans="85:85">
      <c r="CG975" s="240"/>
    </row>
    <row r="976" spans="85:85">
      <c r="CG976" s="240"/>
    </row>
    <row r="977" spans="85:85">
      <c r="CG977" s="240"/>
    </row>
    <row r="978" spans="85:85">
      <c r="CG978" s="240"/>
    </row>
    <row r="979" spans="85:85">
      <c r="CG979" s="240"/>
    </row>
    <row r="980" spans="85:85">
      <c r="CG980" s="240"/>
    </row>
    <row r="981" spans="85:85">
      <c r="CG981" s="240"/>
    </row>
    <row r="982" spans="85:85">
      <c r="CG982" s="240"/>
    </row>
    <row r="983" spans="85:85">
      <c r="CG983" s="240"/>
    </row>
    <row r="984" spans="85:85">
      <c r="CG984" s="240"/>
    </row>
    <row r="985" spans="85:85">
      <c r="CG985" s="240"/>
    </row>
    <row r="986" spans="85:85">
      <c r="CG986" s="240"/>
    </row>
    <row r="987" spans="85:85">
      <c r="CG987" s="240"/>
    </row>
    <row r="988" spans="85:85">
      <c r="CG988" s="240"/>
    </row>
    <row r="989" spans="85:85">
      <c r="CG989" s="240"/>
    </row>
    <row r="990" spans="85:85">
      <c r="CG990" s="240"/>
    </row>
    <row r="991" spans="85:85">
      <c r="CG991" s="240"/>
    </row>
    <row r="992" spans="85:85">
      <c r="CG992" s="240"/>
    </row>
    <row r="993" spans="85:85">
      <c r="CG993" s="240"/>
    </row>
    <row r="994" spans="85:85">
      <c r="CG994" s="240"/>
    </row>
    <row r="995" spans="85:85">
      <c r="CG995" s="240"/>
    </row>
    <row r="996" spans="85:85">
      <c r="CG996" s="240"/>
    </row>
    <row r="997" spans="85:85">
      <c r="CG997" s="240"/>
    </row>
    <row r="998" spans="85:85">
      <c r="CG998" s="240"/>
    </row>
    <row r="999" spans="85:85">
      <c r="CG999" s="240"/>
    </row>
    <row r="1000" spans="85:85">
      <c r="CG1000" s="240"/>
    </row>
    <row r="1001" spans="85:85">
      <c r="CG1001" s="240"/>
    </row>
    <row r="1002" spans="85:85">
      <c r="CG1002" s="240"/>
    </row>
    <row r="1003" spans="85:85">
      <c r="CG1003" s="240"/>
    </row>
    <row r="1004" spans="85:85">
      <c r="CG1004" s="240"/>
    </row>
    <row r="1005" spans="85:85">
      <c r="CG1005" s="240"/>
    </row>
    <row r="1006" spans="85:85">
      <c r="CG1006" s="240"/>
    </row>
    <row r="1007" spans="85:85">
      <c r="CG1007" s="240"/>
    </row>
    <row r="1008" spans="85:85">
      <c r="CG1008" s="240"/>
    </row>
    <row r="1009" spans="85:85">
      <c r="CG1009" s="240"/>
    </row>
    <row r="1010" spans="85:85">
      <c r="CG1010" s="240"/>
    </row>
    <row r="1011" spans="85:85">
      <c r="CG1011" s="240"/>
    </row>
    <row r="1012" spans="85:85">
      <c r="CG1012" s="240"/>
    </row>
    <row r="1013" spans="85:85">
      <c r="CG1013" s="240"/>
    </row>
    <row r="1014" spans="85:85">
      <c r="CG1014" s="240"/>
    </row>
    <row r="1015" spans="85:85">
      <c r="CG1015" s="240"/>
    </row>
    <row r="1016" spans="85:85">
      <c r="CG1016" s="240"/>
    </row>
    <row r="1017" spans="85:85">
      <c r="CG1017" s="240"/>
    </row>
    <row r="1018" spans="85:85">
      <c r="CG1018" s="240"/>
    </row>
    <row r="1019" spans="85:85">
      <c r="CG1019" s="240"/>
    </row>
    <row r="1020" spans="85:85">
      <c r="CG1020" s="240"/>
    </row>
    <row r="1021" spans="85:85">
      <c r="CG1021" s="240"/>
    </row>
    <row r="1022" spans="85:85">
      <c r="CG1022" s="240"/>
    </row>
    <row r="1023" spans="85:85">
      <c r="CG1023" s="240"/>
    </row>
    <row r="1024" spans="85:85">
      <c r="CG1024" s="240"/>
    </row>
    <row r="1025" spans="85:85">
      <c r="CG1025" s="240"/>
    </row>
    <row r="1026" spans="85:85">
      <c r="CG1026" s="240"/>
    </row>
    <row r="1027" spans="85:85">
      <c r="CG1027" s="240"/>
    </row>
    <row r="1028" spans="85:85">
      <c r="CG1028" s="240"/>
    </row>
    <row r="1029" spans="85:85">
      <c r="CG1029" s="240"/>
    </row>
    <row r="1030" spans="85:85">
      <c r="CG1030" s="240"/>
    </row>
    <row r="1031" spans="85:85">
      <c r="CG1031" s="240"/>
    </row>
    <row r="1032" spans="85:85">
      <c r="CG1032" s="240"/>
    </row>
    <row r="1033" spans="85:85">
      <c r="CG1033" s="240"/>
    </row>
    <row r="1034" spans="85:85">
      <c r="CG1034" s="240"/>
    </row>
    <row r="1035" spans="85:85">
      <c r="CG1035" s="240"/>
    </row>
    <row r="1036" spans="85:85">
      <c r="CG1036" s="240"/>
    </row>
    <row r="1037" spans="85:85">
      <c r="CG1037" s="240"/>
    </row>
    <row r="1038" spans="85:85">
      <c r="CG1038" s="240"/>
    </row>
    <row r="1039" spans="85:85">
      <c r="CG1039" s="240"/>
    </row>
    <row r="1040" spans="85:85">
      <c r="CG1040" s="240"/>
    </row>
    <row r="1041" spans="85:85">
      <c r="CG1041" s="240"/>
    </row>
    <row r="1042" spans="85:85">
      <c r="CG1042" s="240"/>
    </row>
    <row r="1043" spans="85:85">
      <c r="CG1043" s="240"/>
    </row>
    <row r="1044" spans="85:85">
      <c r="CG1044" s="240"/>
    </row>
    <row r="1045" spans="85:85">
      <c r="CG1045" s="240"/>
    </row>
    <row r="1046" spans="85:85">
      <c r="CG1046" s="240"/>
    </row>
    <row r="1047" spans="85:85">
      <c r="CG1047" s="240"/>
    </row>
    <row r="1048" spans="85:85">
      <c r="CG1048" s="240"/>
    </row>
    <row r="1049" spans="85:85">
      <c r="CG1049" s="240"/>
    </row>
    <row r="1050" spans="85:85">
      <c r="CG1050" s="240"/>
    </row>
    <row r="1051" spans="85:85">
      <c r="CG1051" s="240"/>
    </row>
    <row r="1052" spans="85:85">
      <c r="CG1052" s="240"/>
    </row>
    <row r="1053" spans="85:85">
      <c r="CG1053" s="240"/>
    </row>
    <row r="1054" spans="85:85">
      <c r="CG1054" s="240"/>
    </row>
    <row r="1055" spans="85:85">
      <c r="CG1055" s="240"/>
    </row>
    <row r="1056" spans="85:85">
      <c r="CG1056" s="240"/>
    </row>
    <row r="1057" spans="85:85">
      <c r="CG1057" s="240"/>
    </row>
    <row r="1058" spans="85:85">
      <c r="CG1058" s="240"/>
    </row>
    <row r="1059" spans="85:85">
      <c r="CG1059" s="240"/>
    </row>
    <row r="1060" spans="85:85">
      <c r="CG1060" s="240"/>
    </row>
    <row r="1061" spans="85:85">
      <c r="CG1061" s="240"/>
    </row>
    <row r="1062" spans="85:85">
      <c r="CG1062" s="240"/>
    </row>
    <row r="1063" spans="85:85">
      <c r="CG1063" s="240"/>
    </row>
    <row r="1064" spans="85:85">
      <c r="CG1064" s="240"/>
    </row>
    <row r="1065" spans="85:85">
      <c r="CG1065" s="240"/>
    </row>
    <row r="1066" spans="85:85">
      <c r="CG1066" s="240"/>
    </row>
    <row r="1067" spans="85:85">
      <c r="CG1067" s="240"/>
    </row>
    <row r="1068" spans="85:85">
      <c r="CG1068" s="240"/>
    </row>
    <row r="1069" spans="85:85">
      <c r="CG1069" s="240"/>
    </row>
    <row r="1070" spans="85:85">
      <c r="CG1070" s="240"/>
    </row>
    <row r="1071" spans="85:85">
      <c r="CG1071" s="240"/>
    </row>
    <row r="1072" spans="85:85">
      <c r="CG1072" s="240"/>
    </row>
    <row r="1073" spans="85:85">
      <c r="CG1073" s="240"/>
    </row>
    <row r="1074" spans="85:85">
      <c r="CG1074" s="240"/>
    </row>
    <row r="1075" spans="85:85">
      <c r="CG1075" s="240"/>
    </row>
    <row r="1076" spans="85:85">
      <c r="CG1076" s="240"/>
    </row>
    <row r="1077" spans="85:85">
      <c r="CG1077" s="240"/>
    </row>
    <row r="1078" spans="85:85">
      <c r="CG1078" s="240"/>
    </row>
    <row r="1079" spans="85:85">
      <c r="CG1079" s="240"/>
    </row>
    <row r="1080" spans="85:85">
      <c r="CG1080" s="240"/>
    </row>
    <row r="1081" spans="85:85">
      <c r="CG1081" s="240"/>
    </row>
    <row r="1082" spans="85:85">
      <c r="CG1082" s="240"/>
    </row>
    <row r="1083" spans="85:85">
      <c r="CG1083" s="240"/>
    </row>
    <row r="1084" spans="85:85">
      <c r="CG1084" s="240"/>
    </row>
    <row r="1085" spans="85:85">
      <c r="CG1085" s="240"/>
    </row>
    <row r="1086" spans="85:85">
      <c r="CG1086" s="240"/>
    </row>
    <row r="1087" spans="85:85">
      <c r="CG1087" s="240"/>
    </row>
    <row r="1088" spans="85:85">
      <c r="CG1088" s="240"/>
    </row>
    <row r="1089" spans="85:85">
      <c r="CG1089" s="240"/>
    </row>
    <row r="1090" spans="85:85">
      <c r="CG1090" s="240"/>
    </row>
    <row r="1091" spans="85:85">
      <c r="CG1091" s="240"/>
    </row>
    <row r="1092" spans="85:85">
      <c r="CG1092" s="240"/>
    </row>
    <row r="1093" spans="85:85">
      <c r="CG1093" s="240"/>
    </row>
    <row r="1094" spans="85:85">
      <c r="CG1094" s="240"/>
    </row>
    <row r="1095" spans="85:85">
      <c r="CG1095" s="240"/>
    </row>
    <row r="1096" spans="85:85">
      <c r="CG1096" s="240"/>
    </row>
    <row r="1097" spans="85:85">
      <c r="CG1097" s="240"/>
    </row>
    <row r="1098" spans="85:85">
      <c r="CG1098" s="240"/>
    </row>
    <row r="1099" spans="85:85">
      <c r="CG1099" s="240"/>
    </row>
    <row r="1100" spans="85:85">
      <c r="CG1100" s="240"/>
    </row>
    <row r="1101" spans="85:85">
      <c r="CG1101" s="240"/>
    </row>
    <row r="1102" spans="85:85">
      <c r="CG1102" s="240"/>
    </row>
    <row r="1103" spans="85:85">
      <c r="CG1103" s="240"/>
    </row>
    <row r="1104" spans="85:85">
      <c r="CG1104" s="240"/>
    </row>
    <row r="1105" spans="85:85">
      <c r="CG1105" s="240"/>
    </row>
    <row r="1106" spans="85:85">
      <c r="CG1106" s="240"/>
    </row>
    <row r="1107" spans="85:85">
      <c r="CG1107" s="240"/>
    </row>
    <row r="1108" spans="85:85">
      <c r="CG1108" s="240"/>
    </row>
    <row r="1109" spans="85:85">
      <c r="CG1109" s="240"/>
    </row>
    <row r="1110" spans="85:85">
      <c r="CG1110" s="240"/>
    </row>
    <row r="1111" spans="85:85">
      <c r="CG1111" s="240"/>
    </row>
    <row r="1112" spans="85:85">
      <c r="CG1112" s="240"/>
    </row>
    <row r="1113" spans="85:85">
      <c r="CG1113" s="240"/>
    </row>
    <row r="1114" spans="85:85">
      <c r="CG1114" s="240"/>
    </row>
    <row r="1115" spans="85:85">
      <c r="CG1115" s="240"/>
    </row>
    <row r="1116" spans="85:85">
      <c r="CG1116" s="240"/>
    </row>
    <row r="1117" spans="85:85">
      <c r="CG1117" s="240"/>
    </row>
    <row r="1118" spans="85:85">
      <c r="CG1118" s="240"/>
    </row>
    <row r="1119" spans="85:85">
      <c r="CG1119" s="240"/>
    </row>
    <row r="1120" spans="85:85">
      <c r="CG1120" s="240"/>
    </row>
    <row r="1121" spans="85:85">
      <c r="CG1121" s="240"/>
    </row>
    <row r="1122" spans="85:85">
      <c r="CG1122" s="240"/>
    </row>
    <row r="1123" spans="85:85">
      <c r="CG1123" s="240"/>
    </row>
    <row r="1124" spans="85:85">
      <c r="CG1124" s="240"/>
    </row>
    <row r="1125" spans="85:85">
      <c r="CG1125" s="240"/>
    </row>
    <row r="1126" spans="85:85">
      <c r="CG1126" s="240"/>
    </row>
    <row r="1127" spans="85:85">
      <c r="CG1127" s="240"/>
    </row>
    <row r="1128" spans="85:85">
      <c r="CG1128" s="240"/>
    </row>
    <row r="1129" spans="85:85">
      <c r="CG1129" s="240"/>
    </row>
    <row r="1130" spans="85:85">
      <c r="CG1130" s="240"/>
    </row>
    <row r="1131" spans="85:85">
      <c r="CG1131" s="240"/>
    </row>
    <row r="1132" spans="85:85">
      <c r="CG1132" s="240"/>
    </row>
    <row r="1133" spans="85:85">
      <c r="CG1133" s="240"/>
    </row>
    <row r="1134" spans="85:85">
      <c r="CG1134" s="240"/>
    </row>
    <row r="1135" spans="85:85">
      <c r="CG1135" s="240"/>
    </row>
    <row r="1136" spans="85:85">
      <c r="CG1136" s="240"/>
    </row>
    <row r="1137" spans="85:85">
      <c r="CG1137" s="240"/>
    </row>
    <row r="1138" spans="85:85">
      <c r="CG1138" s="240"/>
    </row>
    <row r="1139" spans="85:85">
      <c r="CG1139" s="240"/>
    </row>
    <row r="1140" spans="85:85">
      <c r="CG1140" s="240"/>
    </row>
    <row r="1141" spans="85:85">
      <c r="CG1141" s="240"/>
    </row>
    <row r="1142" spans="85:85">
      <c r="CG1142" s="240"/>
    </row>
    <row r="1143" spans="85:85">
      <c r="CG1143" s="240"/>
    </row>
    <row r="1144" spans="85:85">
      <c r="CG1144" s="240"/>
    </row>
    <row r="1145" spans="85:85">
      <c r="CG1145" s="240"/>
    </row>
    <row r="1146" spans="85:85">
      <c r="CG1146" s="240"/>
    </row>
    <row r="1147" spans="85:85">
      <c r="CG1147" s="240"/>
    </row>
    <row r="1148" spans="85:85">
      <c r="CG1148" s="240"/>
    </row>
    <row r="1149" spans="85:85">
      <c r="CG1149" s="240"/>
    </row>
    <row r="1150" spans="85:85">
      <c r="CG1150" s="240"/>
    </row>
    <row r="1151" spans="85:85">
      <c r="CG1151" s="240"/>
    </row>
    <row r="1152" spans="85:85">
      <c r="CG1152" s="240"/>
    </row>
    <row r="1153" spans="85:85">
      <c r="CG1153" s="240"/>
    </row>
    <row r="1154" spans="85:85">
      <c r="CG1154" s="240"/>
    </row>
    <row r="1155" spans="85:85">
      <c r="CG1155" s="240"/>
    </row>
    <row r="1156" spans="85:85">
      <c r="CG1156" s="240"/>
    </row>
    <row r="1157" spans="85:85">
      <c r="CG1157" s="240"/>
    </row>
    <row r="1158" spans="85:85">
      <c r="CG1158" s="240"/>
    </row>
    <row r="1159" spans="85:85">
      <c r="CG1159" s="240"/>
    </row>
    <row r="1160" spans="85:85">
      <c r="CG1160" s="240"/>
    </row>
    <row r="1161" spans="85:85">
      <c r="CG1161" s="240"/>
    </row>
    <row r="1162" spans="85:85">
      <c r="CG1162" s="240"/>
    </row>
    <row r="1163" spans="85:85">
      <c r="CG1163" s="240"/>
    </row>
    <row r="1164" spans="85:85">
      <c r="CG1164" s="240"/>
    </row>
    <row r="1165" spans="85:85">
      <c r="CG1165" s="240"/>
    </row>
    <row r="1166" spans="85:85">
      <c r="CG1166" s="240"/>
    </row>
    <row r="1167" spans="85:85">
      <c r="CG1167" s="240"/>
    </row>
    <row r="1168" spans="85:85">
      <c r="CG1168" s="240"/>
    </row>
    <row r="1169" spans="85:85">
      <c r="CG1169" s="240"/>
    </row>
    <row r="1170" spans="85:85">
      <c r="CG1170" s="240"/>
    </row>
    <row r="1171" spans="85:85">
      <c r="CG1171" s="240"/>
    </row>
    <row r="1172" spans="85:85">
      <c r="CG1172" s="240"/>
    </row>
    <row r="1173" spans="85:85">
      <c r="CG1173" s="240"/>
    </row>
    <row r="1174" spans="85:85">
      <c r="CG1174" s="240"/>
    </row>
    <row r="1175" spans="85:85">
      <c r="CG1175" s="240"/>
    </row>
    <row r="1176" spans="85:85">
      <c r="CG1176" s="240"/>
    </row>
    <row r="1177" spans="85:85">
      <c r="CG1177" s="240"/>
    </row>
    <row r="1178" spans="85:85">
      <c r="CG1178" s="240"/>
    </row>
    <row r="1179" spans="85:85">
      <c r="CG1179" s="240"/>
    </row>
    <row r="1180" spans="85:85">
      <c r="CG1180" s="240"/>
    </row>
    <row r="1181" spans="85:85">
      <c r="CG1181" s="240"/>
    </row>
    <row r="1182" spans="85:85">
      <c r="CG1182" s="240"/>
    </row>
    <row r="1183" spans="85:85">
      <c r="CG1183" s="240"/>
    </row>
    <row r="1184" spans="85:85">
      <c r="CG1184" s="240"/>
    </row>
    <row r="1185" spans="85:85">
      <c r="CG1185" s="240"/>
    </row>
    <row r="1186" spans="85:85">
      <c r="CG1186" s="240"/>
    </row>
    <row r="1187" spans="85:85">
      <c r="CG1187" s="240"/>
    </row>
    <row r="1188" spans="85:85">
      <c r="CG1188" s="240"/>
    </row>
    <row r="1189" spans="85:85">
      <c r="CG1189" s="240"/>
    </row>
    <row r="1190" spans="85:85">
      <c r="CG1190" s="240"/>
    </row>
    <row r="1191" spans="85:85">
      <c r="CG1191" s="240"/>
    </row>
    <row r="1192" spans="85:85">
      <c r="CG1192" s="240"/>
    </row>
    <row r="1193" spans="85:85">
      <c r="CG1193" s="240"/>
    </row>
    <row r="1194" spans="85:85">
      <c r="CG1194" s="240"/>
    </row>
    <row r="1195" spans="85:85">
      <c r="CG1195" s="240"/>
    </row>
    <row r="1196" spans="85:85">
      <c r="CG1196" s="240"/>
    </row>
    <row r="1197" spans="85:85">
      <c r="CG1197" s="240"/>
    </row>
    <row r="1198" spans="85:85">
      <c r="CG1198" s="240"/>
    </row>
    <row r="1199" spans="85:85">
      <c r="CG1199" s="240"/>
    </row>
    <row r="1200" spans="85:85">
      <c r="CG1200" s="240"/>
    </row>
    <row r="1201" spans="85:85">
      <c r="CG1201" s="240"/>
    </row>
    <row r="1202" spans="85:85">
      <c r="CG1202" s="240"/>
    </row>
    <row r="1203" spans="85:85">
      <c r="CG1203" s="240"/>
    </row>
    <row r="1204" spans="85:85">
      <c r="CG1204" s="240"/>
    </row>
    <row r="1205" spans="85:85">
      <c r="CG1205" s="240"/>
    </row>
    <row r="1206" spans="85:85">
      <c r="CG1206" s="240"/>
    </row>
    <row r="1207" spans="85:85">
      <c r="CG1207" s="240"/>
    </row>
    <row r="1208" spans="85:85">
      <c r="CG1208" s="240"/>
    </row>
    <row r="1209" spans="85:85">
      <c r="CG1209" s="240"/>
    </row>
    <row r="1210" spans="85:85">
      <c r="CG1210" s="240"/>
    </row>
    <row r="1211" spans="85:85">
      <c r="CG1211" s="240"/>
    </row>
    <row r="1212" spans="85:85">
      <c r="CG1212" s="240"/>
    </row>
    <row r="1213" spans="85:85">
      <c r="CG1213" s="240"/>
    </row>
    <row r="1214" spans="85:85">
      <c r="CG1214" s="240"/>
    </row>
    <row r="1215" spans="85:85">
      <c r="CG1215" s="240"/>
    </row>
    <row r="1216" spans="85:85">
      <c r="CG1216" s="240"/>
    </row>
    <row r="1217" spans="85:85">
      <c r="CG1217" s="240"/>
    </row>
    <row r="1218" spans="85:85">
      <c r="CG1218" s="240"/>
    </row>
    <row r="1219" spans="85:85">
      <c r="CG1219" s="240"/>
    </row>
    <row r="1220" spans="85:85">
      <c r="CG1220" s="240"/>
    </row>
    <row r="1221" spans="85:85">
      <c r="CG1221" s="240"/>
    </row>
    <row r="1222" spans="85:85">
      <c r="CG1222" s="240"/>
    </row>
    <row r="1223" spans="85:85">
      <c r="CG1223" s="240"/>
    </row>
    <row r="1224" spans="85:85">
      <c r="CG1224" s="240"/>
    </row>
    <row r="1225" spans="85:85">
      <c r="CG1225" s="240"/>
    </row>
    <row r="1226" spans="85:85">
      <c r="CG1226" s="240"/>
    </row>
    <row r="1227" spans="85:85">
      <c r="CG1227" s="240"/>
    </row>
    <row r="1228" spans="85:85">
      <c r="CG1228" s="240"/>
    </row>
    <row r="1229" spans="85:85">
      <c r="CG1229" s="240"/>
    </row>
    <row r="1230" spans="85:85">
      <c r="CG1230" s="240"/>
    </row>
    <row r="1231" spans="85:85">
      <c r="CG1231" s="240"/>
    </row>
    <row r="1232" spans="85:85">
      <c r="CG1232" s="240"/>
    </row>
    <row r="1233" spans="85:85">
      <c r="CG1233" s="240"/>
    </row>
    <row r="1234" spans="85:85">
      <c r="CG1234" s="240"/>
    </row>
    <row r="1235" spans="85:85">
      <c r="CG1235" s="240"/>
    </row>
    <row r="1236" spans="85:85">
      <c r="CG1236" s="240"/>
    </row>
    <row r="1237" spans="85:85">
      <c r="CG1237" s="240"/>
    </row>
    <row r="1238" spans="85:85">
      <c r="CG1238" s="240"/>
    </row>
    <row r="1239" spans="85:85">
      <c r="CG1239" s="240"/>
    </row>
    <row r="1240" spans="85:85">
      <c r="CG1240" s="240"/>
    </row>
    <row r="1241" spans="85:85">
      <c r="CG1241" s="240"/>
    </row>
    <row r="1242" spans="85:85">
      <c r="CG1242" s="240"/>
    </row>
    <row r="1243" spans="85:85">
      <c r="CG1243" s="240"/>
    </row>
    <row r="1244" spans="85:85">
      <c r="CG1244" s="240"/>
    </row>
    <row r="1245" spans="85:85">
      <c r="CG1245" s="240"/>
    </row>
    <row r="1246" spans="85:85">
      <c r="CG1246" s="240"/>
    </row>
    <row r="1247" spans="85:85">
      <c r="CG1247" s="240"/>
    </row>
    <row r="1248" spans="85:85">
      <c r="CG1248" s="240"/>
    </row>
    <row r="1249" spans="85:85">
      <c r="CG1249" s="240"/>
    </row>
    <row r="1250" spans="85:85">
      <c r="CG1250" s="240"/>
    </row>
    <row r="1251" spans="85:85">
      <c r="CG1251" s="240"/>
    </row>
    <row r="1252" spans="85:85">
      <c r="CG1252" s="240"/>
    </row>
    <row r="1253" spans="85:85">
      <c r="CG1253" s="240"/>
    </row>
    <row r="1254" spans="85:85">
      <c r="CG1254" s="240"/>
    </row>
    <row r="1255" spans="85:85">
      <c r="CG1255" s="240"/>
    </row>
    <row r="1256" spans="85:85">
      <c r="CG1256" s="240"/>
    </row>
    <row r="1257" spans="85:85">
      <c r="CG1257" s="240"/>
    </row>
    <row r="1258" spans="85:85">
      <c r="CG1258" s="240"/>
    </row>
    <row r="1259" spans="85:85">
      <c r="CG1259" s="240"/>
    </row>
    <row r="1260" spans="85:85">
      <c r="CG1260" s="240"/>
    </row>
    <row r="1261" spans="85:85">
      <c r="CG1261" s="240"/>
    </row>
    <row r="1262" spans="85:85">
      <c r="CG1262" s="240"/>
    </row>
    <row r="1263" spans="85:85">
      <c r="CG1263" s="240"/>
    </row>
    <row r="1264" spans="85:85">
      <c r="CG1264" s="240"/>
    </row>
    <row r="1265" spans="85:85">
      <c r="CG1265" s="240"/>
    </row>
    <row r="1266" spans="85:85">
      <c r="CG1266" s="240"/>
    </row>
    <row r="1267" spans="85:85">
      <c r="CG1267" s="240"/>
    </row>
    <row r="1268" spans="85:85">
      <c r="CG1268" s="240"/>
    </row>
    <row r="1269" spans="85:85">
      <c r="CG1269" s="240"/>
    </row>
    <row r="1270" spans="85:85">
      <c r="CG1270" s="240"/>
    </row>
    <row r="1271" spans="85:85">
      <c r="CG1271" s="240"/>
    </row>
    <row r="1272" spans="85:85">
      <c r="CG1272" s="240"/>
    </row>
    <row r="1273" spans="85:85">
      <c r="CG1273" s="240"/>
    </row>
    <row r="1274" spans="85:85">
      <c r="CG1274" s="240"/>
    </row>
    <row r="1275" spans="85:85">
      <c r="CG1275" s="240"/>
    </row>
    <row r="1276" spans="85:85">
      <c r="CG1276" s="240"/>
    </row>
    <row r="1277" spans="85:85">
      <c r="CG1277" s="240"/>
    </row>
    <row r="1278" spans="85:85">
      <c r="CG1278" s="240"/>
    </row>
    <row r="1279" spans="85:85">
      <c r="CG1279" s="240"/>
    </row>
    <row r="1280" spans="85:85">
      <c r="CG1280" s="240"/>
    </row>
    <row r="1281" spans="85:85">
      <c r="CG1281" s="240"/>
    </row>
    <row r="1282" spans="85:85">
      <c r="CG1282" s="240"/>
    </row>
    <row r="1283" spans="85:85">
      <c r="CG1283" s="240"/>
    </row>
    <row r="1284" spans="85:85">
      <c r="CG1284" s="240"/>
    </row>
    <row r="1285" spans="85:85">
      <c r="CG1285" s="240"/>
    </row>
    <row r="1286" spans="85:85">
      <c r="CG1286" s="240"/>
    </row>
    <row r="1287" spans="85:85">
      <c r="CG1287" s="240"/>
    </row>
    <row r="1288" spans="85:85">
      <c r="CG1288" s="240"/>
    </row>
    <row r="1289" spans="85:85">
      <c r="CG1289" s="240"/>
    </row>
    <row r="1290" spans="85:85">
      <c r="CG1290" s="240"/>
    </row>
    <row r="1291" spans="85:85">
      <c r="CG1291" s="240"/>
    </row>
    <row r="1292" spans="85:85">
      <c r="CG1292" s="240"/>
    </row>
    <row r="1293" spans="85:85">
      <c r="CG1293" s="240"/>
    </row>
    <row r="1294" spans="85:85">
      <c r="CG1294" s="240"/>
    </row>
    <row r="1295" spans="85:85">
      <c r="CG1295" s="240"/>
    </row>
    <row r="1296" spans="85:85">
      <c r="CG1296" s="240"/>
    </row>
    <row r="1297" spans="85:85">
      <c r="CG1297" s="240"/>
    </row>
    <row r="1298" spans="85:85">
      <c r="CG1298" s="240"/>
    </row>
    <row r="1299" spans="85:85">
      <c r="CG1299" s="240"/>
    </row>
    <row r="1300" spans="85:85">
      <c r="CG1300" s="240"/>
    </row>
    <row r="1301" spans="85:85">
      <c r="CG1301" s="240"/>
    </row>
    <row r="1302" spans="85:85">
      <c r="CG1302" s="240"/>
    </row>
    <row r="1303" spans="85:85">
      <c r="CG1303" s="240"/>
    </row>
    <row r="1304" spans="85:85">
      <c r="CG1304" s="240"/>
    </row>
    <row r="1305" spans="85:85">
      <c r="CG1305" s="240"/>
    </row>
    <row r="1306" spans="85:85">
      <c r="CG1306" s="240"/>
    </row>
    <row r="1307" spans="85:85">
      <c r="CG1307" s="240"/>
    </row>
    <row r="1308" spans="85:85">
      <c r="CG1308" s="240"/>
    </row>
    <row r="1309" spans="85:85">
      <c r="CG1309" s="240"/>
    </row>
    <row r="1310" spans="85:85">
      <c r="CG1310" s="240"/>
    </row>
    <row r="1311" spans="85:85">
      <c r="CG1311" s="240"/>
    </row>
    <row r="1312" spans="85:85">
      <c r="CG1312" s="240"/>
    </row>
    <row r="1313" spans="85:85">
      <c r="CG1313" s="240"/>
    </row>
    <row r="1314" spans="85:85">
      <c r="CG1314" s="240"/>
    </row>
    <row r="1315" spans="85:85">
      <c r="CG1315" s="240"/>
    </row>
    <row r="1316" spans="85:85">
      <c r="CG1316" s="240"/>
    </row>
    <row r="1317" spans="85:85">
      <c r="CG1317" s="240"/>
    </row>
    <row r="1318" spans="85:85">
      <c r="CG1318" s="240"/>
    </row>
    <row r="1319" spans="85:85">
      <c r="CG1319" s="240"/>
    </row>
    <row r="1320" spans="85:85">
      <c r="CG1320" s="240"/>
    </row>
    <row r="1321" spans="85:85">
      <c r="CG1321" s="240"/>
    </row>
    <row r="1322" spans="85:85">
      <c r="CG1322" s="240"/>
    </row>
    <row r="1323" spans="85:85">
      <c r="CG1323" s="240"/>
    </row>
    <row r="1324" spans="85:85">
      <c r="CG1324" s="240"/>
    </row>
    <row r="1325" spans="85:85">
      <c r="CG1325" s="240"/>
    </row>
    <row r="1326" spans="85:85">
      <c r="CG1326" s="240"/>
    </row>
    <row r="1327" spans="85:85">
      <c r="CG1327" s="240"/>
    </row>
    <row r="1328" spans="85:85">
      <c r="CG1328" s="240"/>
    </row>
    <row r="1329" spans="85:85">
      <c r="CG1329" s="240"/>
    </row>
    <row r="1330" spans="85:85">
      <c r="CG1330" s="240"/>
    </row>
    <row r="1331" spans="85:85">
      <c r="CG1331" s="240"/>
    </row>
    <row r="1332" spans="85:85">
      <c r="CG1332" s="240"/>
    </row>
    <row r="1333" spans="85:85">
      <c r="CG1333" s="240"/>
    </row>
    <row r="1334" spans="85:85">
      <c r="CG1334" s="240"/>
    </row>
    <row r="1335" spans="85:85">
      <c r="CG1335" s="240"/>
    </row>
    <row r="1336" spans="85:85">
      <c r="CG1336" s="240"/>
    </row>
    <row r="1337" spans="85:85">
      <c r="CG1337" s="240"/>
    </row>
    <row r="1338" spans="85:85">
      <c r="CG1338" s="240"/>
    </row>
    <row r="1339" spans="85:85">
      <c r="CG1339" s="240"/>
    </row>
    <row r="1340" spans="85:85">
      <c r="CG1340" s="240"/>
    </row>
    <row r="1341" spans="85:85">
      <c r="CG1341" s="240"/>
    </row>
    <row r="1342" spans="85:85">
      <c r="CG1342" s="240"/>
    </row>
    <row r="1343" spans="85:85">
      <c r="CG1343" s="240"/>
    </row>
    <row r="1344" spans="85:85">
      <c r="CG1344" s="240"/>
    </row>
    <row r="1345" spans="85:85">
      <c r="CG1345" s="240"/>
    </row>
    <row r="1346" spans="85:85">
      <c r="CG1346" s="240"/>
    </row>
    <row r="1347" spans="85:85">
      <c r="CG1347" s="240"/>
    </row>
    <row r="1348" spans="85:85">
      <c r="CG1348" s="240"/>
    </row>
    <row r="1349" spans="85:85">
      <c r="CG1349" s="240"/>
    </row>
    <row r="1350" spans="85:85">
      <c r="CG1350" s="240"/>
    </row>
    <row r="1351" spans="85:85">
      <c r="CG1351" s="240"/>
    </row>
    <row r="1352" spans="85:85">
      <c r="CG1352" s="240"/>
    </row>
    <row r="1353" spans="85:85">
      <c r="CG1353" s="240"/>
    </row>
    <row r="1354" spans="85:85">
      <c r="CG1354" s="240"/>
    </row>
    <row r="1355" spans="85:85">
      <c r="CG1355" s="240"/>
    </row>
    <row r="1356" spans="85:85">
      <c r="CG1356" s="240"/>
    </row>
    <row r="1357" spans="85:85">
      <c r="CG1357" s="240"/>
    </row>
    <row r="1358" spans="85:85">
      <c r="CG1358" s="240"/>
    </row>
    <row r="1359" spans="85:85">
      <c r="CG1359" s="240"/>
    </row>
    <row r="1360" spans="85:85">
      <c r="CG1360" s="240"/>
    </row>
    <row r="1361" spans="85:85">
      <c r="CG1361" s="240"/>
    </row>
    <row r="1362" spans="85:85">
      <c r="CG1362" s="240"/>
    </row>
    <row r="1363" spans="85:85">
      <c r="CG1363" s="240"/>
    </row>
    <row r="1364" spans="85:85">
      <c r="CG1364" s="240"/>
    </row>
    <row r="1365" spans="85:85">
      <c r="CG1365" s="240"/>
    </row>
    <row r="1366" spans="85:85">
      <c r="CG1366" s="240"/>
    </row>
    <row r="1367" spans="85:85">
      <c r="CG1367" s="240"/>
    </row>
    <row r="1368" spans="85:85">
      <c r="CG1368" s="240"/>
    </row>
    <row r="1369" spans="85:85">
      <c r="CG1369" s="240"/>
    </row>
    <row r="1370" spans="85:85">
      <c r="CG1370" s="240"/>
    </row>
    <row r="1371" spans="85:85">
      <c r="CG1371" s="240"/>
    </row>
    <row r="1372" spans="85:85">
      <c r="CG1372" s="240"/>
    </row>
    <row r="1373" spans="85:85">
      <c r="CG1373" s="240"/>
    </row>
    <row r="1374" spans="85:85">
      <c r="CG1374" s="240"/>
    </row>
    <row r="1375" spans="85:85">
      <c r="CG1375" s="240"/>
    </row>
    <row r="1376" spans="85:85">
      <c r="CG1376" s="240"/>
    </row>
    <row r="1377" spans="85:85">
      <c r="CG1377" s="240"/>
    </row>
    <row r="1378" spans="85:85">
      <c r="CG1378" s="240"/>
    </row>
    <row r="1379" spans="85:85">
      <c r="CG1379" s="240"/>
    </row>
    <row r="1380" spans="85:85">
      <c r="CG1380" s="240"/>
    </row>
    <row r="1381" spans="85:85">
      <c r="CG1381" s="240"/>
    </row>
    <row r="1382" spans="85:85">
      <c r="CG1382" s="240"/>
    </row>
    <row r="1383" spans="85:85">
      <c r="CG1383" s="240"/>
    </row>
    <row r="1384" spans="85:85">
      <c r="CG1384" s="240"/>
    </row>
    <row r="1385" spans="85:85">
      <c r="CG1385" s="240"/>
    </row>
    <row r="1386" spans="85:85">
      <c r="CG1386" s="240"/>
    </row>
    <row r="1387" spans="85:85">
      <c r="CG1387" s="240"/>
    </row>
    <row r="1388" spans="85:85">
      <c r="CG1388" s="240"/>
    </row>
    <row r="1389" spans="85:85">
      <c r="CG1389" s="240"/>
    </row>
    <row r="1390" spans="85:85">
      <c r="CG1390" s="240"/>
    </row>
    <row r="1391" spans="85:85">
      <c r="CG1391" s="240"/>
    </row>
    <row r="1392" spans="85:85">
      <c r="CG1392" s="240"/>
    </row>
    <row r="1393" spans="85:85">
      <c r="CG1393" s="240"/>
    </row>
    <row r="1394" spans="85:85">
      <c r="CG1394" s="240"/>
    </row>
    <row r="1395" spans="85:85">
      <c r="CG1395" s="240"/>
    </row>
    <row r="1396" spans="85:85">
      <c r="CG1396" s="240"/>
    </row>
    <row r="1397" spans="85:85">
      <c r="CG1397" s="240"/>
    </row>
    <row r="1398" spans="85:85">
      <c r="CG1398" s="240"/>
    </row>
    <row r="1399" spans="85:85">
      <c r="CG1399" s="240"/>
    </row>
    <row r="1400" spans="85:85">
      <c r="CG1400" s="240"/>
    </row>
    <row r="1401" spans="85:85">
      <c r="CG1401" s="240"/>
    </row>
    <row r="1402" spans="85:85">
      <c r="CG1402" s="240"/>
    </row>
    <row r="1403" spans="85:85">
      <c r="CG1403" s="240"/>
    </row>
    <row r="1404" spans="85:85">
      <c r="CG1404" s="240"/>
    </row>
    <row r="1405" spans="85:85">
      <c r="CG1405" s="240"/>
    </row>
    <row r="1406" spans="85:85">
      <c r="CG1406" s="240"/>
    </row>
    <row r="1407" spans="85:85">
      <c r="CG1407" s="240"/>
    </row>
    <row r="1408" spans="85:85">
      <c r="CG1408" s="240"/>
    </row>
    <row r="1409" spans="85:85">
      <c r="CG1409" s="240"/>
    </row>
    <row r="1410" spans="85:85">
      <c r="CG1410" s="240"/>
    </row>
    <row r="1411" spans="85:85">
      <c r="CG1411" s="240"/>
    </row>
    <row r="1412" spans="85:85">
      <c r="CG1412" s="240"/>
    </row>
    <row r="1413" spans="85:85">
      <c r="CG1413" s="240"/>
    </row>
    <row r="1414" spans="85:85">
      <c r="CG1414" s="240"/>
    </row>
    <row r="1415" spans="85:85">
      <c r="CG1415" s="240"/>
    </row>
    <row r="1416" spans="85:85">
      <c r="CG1416" s="240"/>
    </row>
    <row r="1417" spans="85:85">
      <c r="CG1417" s="240"/>
    </row>
    <row r="1418" spans="85:85">
      <c r="CG1418" s="240"/>
    </row>
    <row r="1419" spans="85:85">
      <c r="CG1419" s="240"/>
    </row>
    <row r="1420" spans="85:85">
      <c r="CG1420" s="240"/>
    </row>
    <row r="1421" spans="85:85">
      <c r="CG1421" s="240"/>
    </row>
    <row r="1422" spans="85:85">
      <c r="CG1422" s="240"/>
    </row>
    <row r="1423" spans="85:85">
      <c r="CG1423" s="240"/>
    </row>
    <row r="1424" spans="85:85">
      <c r="CG1424" s="240"/>
    </row>
    <row r="1425" spans="85:85">
      <c r="CG1425" s="240"/>
    </row>
    <row r="1426" spans="85:85">
      <c r="CG1426" s="240"/>
    </row>
    <row r="1427" spans="85:85">
      <c r="CG1427" s="240"/>
    </row>
    <row r="1428" spans="85:85">
      <c r="CG1428" s="240"/>
    </row>
    <row r="1429" spans="85:85">
      <c r="CG1429" s="240"/>
    </row>
    <row r="1430" spans="85:85">
      <c r="CG1430" s="240"/>
    </row>
    <row r="1431" spans="85:85">
      <c r="CG1431" s="240"/>
    </row>
    <row r="1432" spans="85:85">
      <c r="CG1432" s="240"/>
    </row>
    <row r="1433" spans="85:85">
      <c r="CG1433" s="240"/>
    </row>
    <row r="1434" spans="85:85">
      <c r="CG1434" s="240"/>
    </row>
    <row r="1435" spans="85:85">
      <c r="CG1435" s="240"/>
    </row>
    <row r="1436" spans="85:85">
      <c r="CG1436" s="240"/>
    </row>
    <row r="1437" spans="85:85">
      <c r="CG1437" s="240"/>
    </row>
    <row r="1438" spans="85:85">
      <c r="CG1438" s="240"/>
    </row>
    <row r="1439" spans="85:85">
      <c r="CG1439" s="240"/>
    </row>
    <row r="1440" spans="85:85">
      <c r="CG1440" s="240"/>
    </row>
    <row r="1441" spans="85:85">
      <c r="CG1441" s="240"/>
    </row>
    <row r="1442" spans="85:85">
      <c r="CG1442" s="240"/>
    </row>
    <row r="1443" spans="85:85">
      <c r="CG1443" s="240"/>
    </row>
    <row r="1444" spans="85:85">
      <c r="CG1444" s="240"/>
    </row>
    <row r="1445" spans="85:85">
      <c r="CG1445" s="240"/>
    </row>
    <row r="1446" spans="85:85">
      <c r="CG1446" s="240"/>
    </row>
    <row r="1447" spans="85:85">
      <c r="CG1447" s="240"/>
    </row>
    <row r="1448" spans="85:85">
      <c r="CG1448" s="240"/>
    </row>
    <row r="1449" spans="85:85">
      <c r="CG1449" s="240"/>
    </row>
    <row r="1450" spans="85:85">
      <c r="CG1450" s="240"/>
    </row>
    <row r="1451" spans="85:85">
      <c r="CG1451" s="240"/>
    </row>
    <row r="1452" spans="85:85">
      <c r="CG1452" s="240"/>
    </row>
    <row r="1453" spans="85:85">
      <c r="CG1453" s="240"/>
    </row>
    <row r="1454" spans="85:85">
      <c r="CG1454" s="240"/>
    </row>
    <row r="1455" spans="85:85">
      <c r="CG1455" s="240"/>
    </row>
    <row r="1456" spans="85:85">
      <c r="CG1456" s="240"/>
    </row>
    <row r="1457" spans="85:85">
      <c r="CG1457" s="240"/>
    </row>
    <row r="1458" spans="85:85">
      <c r="CG1458" s="240"/>
    </row>
    <row r="1459" spans="85:85">
      <c r="CG1459" s="240"/>
    </row>
    <row r="1460" spans="85:85">
      <c r="CG1460" s="240"/>
    </row>
    <row r="1461" spans="85:85">
      <c r="CG1461" s="240"/>
    </row>
    <row r="1462" spans="85:85">
      <c r="CG1462" s="240"/>
    </row>
    <row r="1463" spans="85:85">
      <c r="CG1463" s="240"/>
    </row>
    <row r="1464" spans="85:85">
      <c r="CG1464" s="240"/>
    </row>
    <row r="1465" spans="85:85">
      <c r="CG1465" s="240"/>
    </row>
    <row r="1466" spans="85:85">
      <c r="CG1466" s="240"/>
    </row>
    <row r="1467" spans="85:85">
      <c r="CG1467" s="240"/>
    </row>
    <row r="1468" spans="85:85">
      <c r="CG1468" s="240"/>
    </row>
    <row r="1469" spans="85:85">
      <c r="CG1469" s="240"/>
    </row>
    <row r="1470" spans="85:85">
      <c r="CG1470" s="240"/>
    </row>
    <row r="1471" spans="85:85">
      <c r="CG1471" s="240"/>
    </row>
    <row r="1472" spans="85:85">
      <c r="CG1472" s="240"/>
    </row>
    <row r="1473" spans="85:85">
      <c r="CG1473" s="240"/>
    </row>
    <row r="1474" spans="85:85">
      <c r="CG1474" s="240"/>
    </row>
    <row r="1475" spans="85:85">
      <c r="CG1475" s="240"/>
    </row>
    <row r="1476" spans="85:85">
      <c r="CG1476" s="240"/>
    </row>
    <row r="1477" spans="85:85">
      <c r="CG1477" s="240"/>
    </row>
    <row r="1478" spans="85:85">
      <c r="CG1478" s="240"/>
    </row>
    <row r="1479" spans="85:85">
      <c r="CG1479" s="240"/>
    </row>
    <row r="1480" spans="85:85">
      <c r="CG1480" s="240"/>
    </row>
    <row r="1481" spans="85:85">
      <c r="CG1481" s="240"/>
    </row>
    <row r="1482" spans="85:85">
      <c r="CG1482" s="240"/>
    </row>
    <row r="1483" spans="85:85">
      <c r="CG1483" s="240"/>
    </row>
    <row r="1484" spans="85:85">
      <c r="CG1484" s="240"/>
    </row>
    <row r="1485" spans="85:85">
      <c r="CG1485" s="240"/>
    </row>
    <row r="1486" spans="85:85">
      <c r="CG1486" s="240"/>
    </row>
    <row r="1487" spans="85:85">
      <c r="CG1487" s="240"/>
    </row>
    <row r="1488" spans="85:85">
      <c r="CG1488" s="240"/>
    </row>
    <row r="1489" spans="85:85">
      <c r="CG1489" s="240"/>
    </row>
    <row r="1490" spans="85:85">
      <c r="CG1490" s="240"/>
    </row>
    <row r="1491" spans="85:85">
      <c r="CG1491" s="240"/>
    </row>
    <row r="1492" spans="85:85">
      <c r="CG1492" s="240"/>
    </row>
    <row r="1493" spans="85:85">
      <c r="CG1493" s="240"/>
    </row>
    <row r="1494" spans="85:85">
      <c r="CG1494" s="240"/>
    </row>
    <row r="1495" spans="85:85">
      <c r="CG1495" s="240"/>
    </row>
    <row r="1496" spans="85:85">
      <c r="CG1496" s="240"/>
    </row>
    <row r="1497" spans="85:85">
      <c r="CG1497" s="240"/>
    </row>
    <row r="1498" spans="85:85">
      <c r="CG1498" s="240"/>
    </row>
    <row r="1499" spans="85:85">
      <c r="CG1499" s="240"/>
    </row>
    <row r="1500" spans="85:85">
      <c r="CG1500" s="240"/>
    </row>
    <row r="1501" spans="85:85">
      <c r="CG1501" s="240"/>
    </row>
    <row r="1502" spans="85:85">
      <c r="CG1502" s="240"/>
    </row>
    <row r="1503" spans="85:85">
      <c r="CG1503" s="240"/>
    </row>
    <row r="1504" spans="85:85">
      <c r="CG1504" s="240"/>
    </row>
    <row r="1505" spans="85:85">
      <c r="CG1505" s="240"/>
    </row>
    <row r="1506" spans="85:85">
      <c r="CG1506" s="240"/>
    </row>
    <row r="1507" spans="85:85">
      <c r="CG1507" s="240"/>
    </row>
    <row r="1508" spans="85:85">
      <c r="CG1508" s="240"/>
    </row>
    <row r="1509" spans="85:85">
      <c r="CG1509" s="240"/>
    </row>
    <row r="1510" spans="85:85">
      <c r="CG1510" s="240"/>
    </row>
    <row r="1511" spans="85:85">
      <c r="CG1511" s="240"/>
    </row>
    <row r="1512" spans="85:85">
      <c r="CG1512" s="240"/>
    </row>
    <row r="1513" spans="85:85">
      <c r="CG1513" s="240"/>
    </row>
    <row r="1514" spans="85:85">
      <c r="CG1514" s="240"/>
    </row>
    <row r="1515" spans="85:85">
      <c r="CG1515" s="240"/>
    </row>
    <row r="1516" spans="85:85">
      <c r="CG1516" s="240"/>
    </row>
    <row r="1517" spans="85:85">
      <c r="CG1517" s="240"/>
    </row>
    <row r="1518" spans="85:85">
      <c r="CG1518" s="240"/>
    </row>
    <row r="1519" spans="85:85">
      <c r="CG1519" s="240"/>
    </row>
    <row r="1520" spans="85:85">
      <c r="CG1520" s="240"/>
    </row>
    <row r="1521" spans="85:85">
      <c r="CG1521" s="240"/>
    </row>
    <row r="1522" spans="85:85">
      <c r="CG1522" s="240"/>
    </row>
    <row r="1523" spans="85:85">
      <c r="CG1523" s="240"/>
    </row>
    <row r="1524" spans="85:85">
      <c r="CG1524" s="240"/>
    </row>
    <row r="1525" spans="85:85">
      <c r="CG1525" s="240"/>
    </row>
    <row r="1526" spans="85:85">
      <c r="CG1526" s="240"/>
    </row>
    <row r="1527" spans="85:85">
      <c r="CG1527" s="240"/>
    </row>
    <row r="1528" spans="85:85">
      <c r="CG1528" s="240"/>
    </row>
    <row r="1529" spans="85:85">
      <c r="CG1529" s="240"/>
    </row>
    <row r="1530" spans="85:85">
      <c r="CG1530" s="240"/>
    </row>
    <row r="1531" spans="85:85">
      <c r="CG1531" s="240"/>
    </row>
    <row r="1532" spans="85:85">
      <c r="CG1532" s="240"/>
    </row>
    <row r="1533" spans="85:85">
      <c r="CG1533" s="240"/>
    </row>
    <row r="1534" spans="85:85">
      <c r="CG1534" s="240"/>
    </row>
    <row r="1535" spans="85:85">
      <c r="CG1535" s="240"/>
    </row>
    <row r="1536" spans="85:85">
      <c r="CG1536" s="240"/>
    </row>
    <row r="1537" spans="85:85">
      <c r="CG1537" s="240"/>
    </row>
    <row r="1538" spans="85:85">
      <c r="CG1538" s="240"/>
    </row>
    <row r="1539" spans="85:85">
      <c r="CG1539" s="240"/>
    </row>
    <row r="1540" spans="85:85">
      <c r="CG1540" s="240"/>
    </row>
    <row r="1541" spans="85:85">
      <c r="CG1541" s="240"/>
    </row>
    <row r="1542" spans="85:85">
      <c r="CG1542" s="240"/>
    </row>
    <row r="1543" spans="85:85">
      <c r="CG1543" s="240"/>
    </row>
    <row r="1544" spans="85:85">
      <c r="CG1544" s="240"/>
    </row>
    <row r="1545" spans="85:85">
      <c r="CG1545" s="240"/>
    </row>
    <row r="1546" spans="85:85">
      <c r="CG1546" s="240"/>
    </row>
    <row r="1547" spans="85:85">
      <c r="CG1547" s="240"/>
    </row>
    <row r="1548" spans="85:85">
      <c r="CG1548" s="240"/>
    </row>
    <row r="1549" spans="85:85">
      <c r="CG1549" s="240"/>
    </row>
    <row r="1550" spans="85:85">
      <c r="CG1550" s="240"/>
    </row>
    <row r="1551" spans="85:85">
      <c r="CG1551" s="240"/>
    </row>
    <row r="1552" spans="85:85">
      <c r="CG1552" s="240"/>
    </row>
    <row r="1553" spans="85:85">
      <c r="CG1553" s="240"/>
    </row>
    <row r="1554" spans="85:85">
      <c r="CG1554" s="240"/>
    </row>
    <row r="1555" spans="85:85">
      <c r="CG1555" s="240"/>
    </row>
    <row r="1556" spans="85:85">
      <c r="CG1556" s="240"/>
    </row>
    <row r="1557" spans="85:85">
      <c r="CG1557" s="240"/>
    </row>
    <row r="1558" spans="85:85">
      <c r="CG1558" s="240"/>
    </row>
    <row r="1559" spans="85:85">
      <c r="CG1559" s="240"/>
    </row>
    <row r="1560" spans="85:85">
      <c r="CG1560" s="240"/>
    </row>
    <row r="1561" spans="85:85">
      <c r="CG1561" s="240"/>
    </row>
    <row r="1562" spans="85:85">
      <c r="CG1562" s="240"/>
    </row>
    <row r="1563" spans="85:85">
      <c r="CG1563" s="240"/>
    </row>
    <row r="1564" spans="85:85">
      <c r="CG1564" s="240"/>
    </row>
    <row r="1565" spans="85:85">
      <c r="CG1565" s="240"/>
    </row>
    <row r="1566" spans="85:85">
      <c r="CG1566" s="240"/>
    </row>
    <row r="1567" spans="85:85">
      <c r="CG1567" s="240"/>
    </row>
    <row r="1568" spans="85:85">
      <c r="CG1568" s="240"/>
    </row>
    <row r="1569" spans="85:85">
      <c r="CG1569" s="240"/>
    </row>
    <row r="1570" spans="85:85">
      <c r="CG1570" s="240"/>
    </row>
    <row r="1571" spans="85:85">
      <c r="CG1571" s="240"/>
    </row>
    <row r="1572" spans="85:85">
      <c r="CG1572" s="240"/>
    </row>
    <row r="1573" spans="85:85">
      <c r="CG1573" s="240"/>
    </row>
    <row r="1574" spans="85:85">
      <c r="CG1574" s="240"/>
    </row>
    <row r="1575" spans="85:85">
      <c r="CG1575" s="240"/>
    </row>
    <row r="1576" spans="85:85">
      <c r="CG1576" s="240"/>
    </row>
    <row r="1577" spans="85:85">
      <c r="CG1577" s="240"/>
    </row>
    <row r="1578" spans="85:85">
      <c r="CG1578" s="240"/>
    </row>
    <row r="1579" spans="85:85">
      <c r="CG1579" s="240"/>
    </row>
    <row r="1580" spans="85:85">
      <c r="CG1580" s="240"/>
    </row>
    <row r="1581" spans="85:85">
      <c r="CG1581" s="240"/>
    </row>
    <row r="1582" spans="85:85">
      <c r="CG1582" s="240"/>
    </row>
    <row r="1583" spans="85:85">
      <c r="CG1583" s="240"/>
    </row>
    <row r="1584" spans="85:85">
      <c r="CG1584" s="240"/>
    </row>
    <row r="1585" spans="85:85">
      <c r="CG1585" s="240"/>
    </row>
    <row r="1586" spans="85:85">
      <c r="CG1586" s="240"/>
    </row>
    <row r="1587" spans="85:85">
      <c r="CG1587" s="240"/>
    </row>
    <row r="1588" spans="85:85">
      <c r="CG1588" s="240"/>
    </row>
    <row r="1589" spans="85:85">
      <c r="CG1589" s="240"/>
    </row>
    <row r="1590" spans="85:85">
      <c r="CG1590" s="240"/>
    </row>
    <row r="1591" spans="85:85">
      <c r="CG1591" s="240"/>
    </row>
    <row r="1592" spans="85:85">
      <c r="CG1592" s="240"/>
    </row>
    <row r="1593" spans="85:85">
      <c r="CG1593" s="240"/>
    </row>
    <row r="1594" spans="85:85">
      <c r="CG1594" s="240"/>
    </row>
    <row r="1595" spans="85:85">
      <c r="CG1595" s="240"/>
    </row>
    <row r="1596" spans="85:85">
      <c r="CG1596" s="240"/>
    </row>
    <row r="1597" spans="85:85">
      <c r="CG1597" s="240"/>
    </row>
    <row r="1598" spans="85:85">
      <c r="CG1598" s="240"/>
    </row>
    <row r="1599" spans="85:85">
      <c r="CG1599" s="240"/>
    </row>
    <row r="1600" spans="85:85">
      <c r="CG1600" s="240"/>
    </row>
    <row r="1601" spans="85:85">
      <c r="CG1601" s="240"/>
    </row>
    <row r="1602" spans="85:85">
      <c r="CG1602" s="240"/>
    </row>
    <row r="1603" spans="85:85">
      <c r="CG1603" s="240"/>
    </row>
    <row r="1604" spans="85:85">
      <c r="CG1604" s="240"/>
    </row>
    <row r="1605" spans="85:85">
      <c r="CG1605" s="240"/>
    </row>
    <row r="1606" spans="85:85">
      <c r="CG1606" s="240"/>
    </row>
    <row r="1607" spans="85:85">
      <c r="CG1607" s="240"/>
    </row>
    <row r="1608" spans="85:85">
      <c r="CG1608" s="240"/>
    </row>
    <row r="1609" spans="85:85">
      <c r="CG1609" s="240"/>
    </row>
    <row r="1610" spans="85:85">
      <c r="CG1610" s="240"/>
    </row>
    <row r="1611" spans="85:85">
      <c r="CG1611" s="240"/>
    </row>
    <row r="1612" spans="85:85">
      <c r="CG1612" s="240"/>
    </row>
    <row r="1613" spans="85:85">
      <c r="CG1613" s="240"/>
    </row>
    <row r="1614" spans="85:85">
      <c r="CG1614" s="240"/>
    </row>
    <row r="1615" spans="85:85">
      <c r="CG1615" s="240"/>
    </row>
    <row r="1616" spans="85:85">
      <c r="CG1616" s="240"/>
    </row>
    <row r="1617" spans="85:85">
      <c r="CG1617" s="240"/>
    </row>
    <row r="1618" spans="85:85">
      <c r="CG1618" s="240"/>
    </row>
    <row r="1619" spans="85:85">
      <c r="CG1619" s="240"/>
    </row>
    <row r="1620" spans="85:85">
      <c r="CG1620" s="240"/>
    </row>
    <row r="1621" spans="85:85">
      <c r="CG1621" s="240"/>
    </row>
    <row r="1622" spans="85:85">
      <c r="CG1622" s="240"/>
    </row>
    <row r="1623" spans="85:85">
      <c r="CG1623" s="240"/>
    </row>
    <row r="1624" spans="85:85">
      <c r="CG1624" s="240"/>
    </row>
    <row r="1625" spans="85:85">
      <c r="CG1625" s="240"/>
    </row>
    <row r="1626" spans="85:85">
      <c r="CG1626" s="240"/>
    </row>
    <row r="1627" spans="85:85">
      <c r="CG1627" s="240"/>
    </row>
    <row r="1628" spans="85:85">
      <c r="CG1628" s="240"/>
    </row>
    <row r="1629" spans="85:85">
      <c r="CG1629" s="240"/>
    </row>
    <row r="1630" spans="85:85">
      <c r="CG1630" s="240"/>
    </row>
    <row r="1631" spans="85:85">
      <c r="CG1631" s="240"/>
    </row>
    <row r="1632" spans="85:85">
      <c r="CG1632" s="240"/>
    </row>
    <row r="1633" spans="85:85">
      <c r="CG1633" s="240"/>
    </row>
    <row r="1634" spans="85:85">
      <c r="CG1634" s="240"/>
    </row>
    <row r="1635" spans="85:85">
      <c r="CG1635" s="240"/>
    </row>
    <row r="1636" spans="85:85">
      <c r="CG1636" s="240"/>
    </row>
    <row r="1637" spans="85:85">
      <c r="CG1637" s="240"/>
    </row>
    <row r="1638" spans="85:85">
      <c r="CG1638" s="240"/>
    </row>
    <row r="1639" spans="85:85">
      <c r="CG1639" s="240"/>
    </row>
    <row r="1640" spans="85:85">
      <c r="CG1640" s="240"/>
    </row>
    <row r="1641" spans="85:85">
      <c r="CG1641" s="240"/>
    </row>
    <row r="1642" spans="85:85">
      <c r="CG1642" s="240"/>
    </row>
    <row r="1643" spans="85:85">
      <c r="CG1643" s="240"/>
    </row>
    <row r="1644" spans="85:85">
      <c r="CG1644" s="240"/>
    </row>
    <row r="1645" spans="85:85">
      <c r="CG1645" s="240"/>
    </row>
    <row r="1646" spans="85:85">
      <c r="CG1646" s="240"/>
    </row>
    <row r="1647" spans="85:85">
      <c r="CG1647" s="240"/>
    </row>
    <row r="1648" spans="85:85">
      <c r="CG1648" s="240"/>
    </row>
    <row r="1649" spans="85:85">
      <c r="CG1649" s="240"/>
    </row>
    <row r="1650" spans="85:85">
      <c r="CG1650" s="240"/>
    </row>
    <row r="1651" spans="85:85">
      <c r="CG1651" s="240"/>
    </row>
    <row r="1652" spans="85:85">
      <c r="CG1652" s="240"/>
    </row>
    <row r="1653" spans="85:85">
      <c r="CG1653" s="240"/>
    </row>
    <row r="1654" spans="85:85">
      <c r="CG1654" s="240"/>
    </row>
    <row r="1655" spans="85:85">
      <c r="CG1655" s="240"/>
    </row>
    <row r="1656" spans="85:85">
      <c r="CG1656" s="240"/>
    </row>
    <row r="1657" spans="85:85">
      <c r="CG1657" s="240"/>
    </row>
    <row r="1658" spans="85:85">
      <c r="CG1658" s="240"/>
    </row>
    <row r="1659" spans="85:85">
      <c r="CG1659" s="240"/>
    </row>
    <row r="1660" spans="85:85">
      <c r="CG1660" s="240"/>
    </row>
    <row r="1661" spans="85:85">
      <c r="CG1661" s="240"/>
    </row>
    <row r="1662" spans="85:85">
      <c r="CG1662" s="240"/>
    </row>
    <row r="1663" spans="85:85">
      <c r="CG1663" s="240"/>
    </row>
    <row r="1664" spans="85:85">
      <c r="CG1664" s="240"/>
    </row>
    <row r="1665" spans="85:85">
      <c r="CG1665" s="240"/>
    </row>
    <row r="1666" spans="85:85">
      <c r="CG1666" s="240"/>
    </row>
    <row r="1667" spans="85:85">
      <c r="CG1667" s="240"/>
    </row>
    <row r="1668" spans="85:85">
      <c r="CG1668" s="240"/>
    </row>
    <row r="1669" spans="85:85">
      <c r="CG1669" s="240"/>
    </row>
    <row r="1670" spans="85:85">
      <c r="CG1670" s="240"/>
    </row>
    <row r="1671" spans="85:85">
      <c r="CG1671" s="240"/>
    </row>
    <row r="1672" spans="85:85">
      <c r="CG1672" s="240"/>
    </row>
    <row r="1673" spans="85:85">
      <c r="CG1673" s="240"/>
    </row>
    <row r="1674" spans="85:85">
      <c r="CG1674" s="240"/>
    </row>
    <row r="1675" spans="85:85">
      <c r="CG1675" s="240"/>
    </row>
    <row r="1676" spans="85:85">
      <c r="CG1676" s="240"/>
    </row>
    <row r="1677" spans="85:85">
      <c r="CG1677" s="240"/>
    </row>
    <row r="1678" spans="85:85">
      <c r="CG1678" s="240"/>
    </row>
    <row r="1679" spans="85:85">
      <c r="CG1679" s="240"/>
    </row>
    <row r="1680" spans="85:85">
      <c r="CG1680" s="240"/>
    </row>
    <row r="1681" spans="85:85">
      <c r="CG1681" s="240"/>
    </row>
    <row r="1682" spans="85:85">
      <c r="CG1682" s="240"/>
    </row>
    <row r="1683" spans="85:85">
      <c r="CG1683" s="240"/>
    </row>
    <row r="1684" spans="85:85">
      <c r="CG1684" s="240"/>
    </row>
    <row r="1685" spans="85:85">
      <c r="CG1685" s="240"/>
    </row>
    <row r="1686" spans="85:85">
      <c r="CG1686" s="240"/>
    </row>
    <row r="1687" spans="85:85">
      <c r="CG1687" s="240"/>
    </row>
    <row r="1688" spans="85:85">
      <c r="CG1688" s="240"/>
    </row>
    <row r="1689" spans="85:85">
      <c r="CG1689" s="240"/>
    </row>
    <row r="1690" spans="85:85">
      <c r="CG1690" s="240"/>
    </row>
    <row r="1691" spans="85:85">
      <c r="CG1691" s="240"/>
    </row>
    <row r="1692" spans="85:85">
      <c r="CG1692" s="240"/>
    </row>
    <row r="1693" spans="85:85">
      <c r="CG1693" s="240"/>
    </row>
    <row r="1694" spans="85:85">
      <c r="CG1694" s="240"/>
    </row>
    <row r="1695" spans="85:85">
      <c r="CG1695" s="240"/>
    </row>
    <row r="1696" spans="85:85">
      <c r="CG1696" s="240"/>
    </row>
    <row r="1697" spans="85:85">
      <c r="CG1697" s="240"/>
    </row>
    <row r="1698" spans="85:85">
      <c r="CG1698" s="240"/>
    </row>
    <row r="1699" spans="85:85">
      <c r="CG1699" s="240"/>
    </row>
    <row r="1700" spans="85:85">
      <c r="CG1700" s="240"/>
    </row>
    <row r="1701" spans="85:85">
      <c r="CG1701" s="240"/>
    </row>
    <row r="1702" spans="85:85">
      <c r="CG1702" s="240"/>
    </row>
    <row r="1703" spans="85:85">
      <c r="CG1703" s="240"/>
    </row>
    <row r="1704" spans="85:85">
      <c r="CG1704" s="240"/>
    </row>
    <row r="1705" spans="85:85">
      <c r="CG1705" s="240"/>
    </row>
    <row r="1706" spans="85:85">
      <c r="CG1706" s="240"/>
    </row>
    <row r="1707" spans="85:85">
      <c r="CG1707" s="240"/>
    </row>
    <row r="1708" spans="85:85">
      <c r="CG1708" s="240"/>
    </row>
    <row r="1709" spans="85:85">
      <c r="CG1709" s="240"/>
    </row>
    <row r="1710" spans="85:85">
      <c r="CG1710" s="240"/>
    </row>
    <row r="1711" spans="85:85">
      <c r="CG1711" s="240"/>
    </row>
    <row r="1712" spans="85:85">
      <c r="CG1712" s="240"/>
    </row>
    <row r="1713" spans="85:85">
      <c r="CG1713" s="240"/>
    </row>
    <row r="1714" spans="85:85">
      <c r="CG1714" s="240"/>
    </row>
    <row r="1715" spans="85:85">
      <c r="CG1715" s="240"/>
    </row>
    <row r="1716" spans="85:85">
      <c r="CG1716" s="240"/>
    </row>
    <row r="1717" spans="85:85">
      <c r="CG1717" s="240"/>
    </row>
    <row r="1718" spans="85:85">
      <c r="CG1718" s="240"/>
    </row>
    <row r="1719" spans="85:85">
      <c r="CG1719" s="240"/>
    </row>
    <row r="1720" spans="85:85">
      <c r="CG1720" s="240"/>
    </row>
    <row r="1721" spans="85:85">
      <c r="CG1721" s="240"/>
    </row>
    <row r="1722" spans="85:85">
      <c r="CG1722" s="240"/>
    </row>
    <row r="1723" spans="85:85">
      <c r="CG1723" s="240"/>
    </row>
    <row r="1724" spans="85:85">
      <c r="CG1724" s="240"/>
    </row>
    <row r="1725" spans="85:85">
      <c r="CG1725" s="240"/>
    </row>
    <row r="1726" spans="85:85">
      <c r="CG1726" s="240"/>
    </row>
    <row r="1727" spans="85:85">
      <c r="CG1727" s="240"/>
    </row>
    <row r="1728" spans="85:85">
      <c r="CG1728" s="240"/>
    </row>
    <row r="1729" spans="85:85">
      <c r="CG1729" s="240"/>
    </row>
    <row r="1730" spans="85:85">
      <c r="CG1730" s="240"/>
    </row>
    <row r="1731" spans="85:85">
      <c r="CG1731" s="240"/>
    </row>
    <row r="1732" spans="85:85">
      <c r="CG1732" s="240"/>
    </row>
  </sheetData>
  <sheetProtection algorithmName="SHA-512" hashValue="Zd7euKWmkxx9RHSOBo5fBT59ahd64s0ae60/rNhyrI41LjdQvu6mXfPVbOvT8XTx55klRkoZDqZHCHYXRH64XQ==" saltValue="+wwk8newWElzyfA7Qe1qPQ==" spinCount="100000" sheet="1" objects="1" scenarios="1" selectLockedCells="1"/>
  <autoFilter ref="CF126:DC661"/>
  <dataConsolidate/>
  <mergeCells count="822">
    <mergeCell ref="V120:Y120"/>
    <mergeCell ref="Z120:AC120"/>
    <mergeCell ref="AX134:AY134"/>
    <mergeCell ref="BA134:BB134"/>
    <mergeCell ref="BA136:BB136"/>
    <mergeCell ref="BA121:BC121"/>
    <mergeCell ref="BD121:BG121"/>
    <mergeCell ref="AM126:BD127"/>
    <mergeCell ref="AX130:AY130"/>
    <mergeCell ref="BA130:BB130"/>
    <mergeCell ref="AX132:AY132"/>
    <mergeCell ref="BA132:BB132"/>
    <mergeCell ref="AG121:AK121"/>
    <mergeCell ref="AL121:AN121"/>
    <mergeCell ref="AO121:AQ121"/>
    <mergeCell ref="AR121:AT121"/>
    <mergeCell ref="AU121:AW121"/>
    <mergeCell ref="AX121:AZ121"/>
    <mergeCell ref="M118:Q118"/>
    <mergeCell ref="R118:U118"/>
    <mergeCell ref="V118:Y118"/>
    <mergeCell ref="Z118:AC118"/>
    <mergeCell ref="AX120:AZ120"/>
    <mergeCell ref="BA120:BC120"/>
    <mergeCell ref="BD120:BG120"/>
    <mergeCell ref="F121:G121"/>
    <mergeCell ref="H121:L121"/>
    <mergeCell ref="M121:Q121"/>
    <mergeCell ref="R121:U121"/>
    <mergeCell ref="V121:Y121"/>
    <mergeCell ref="Z121:AC121"/>
    <mergeCell ref="AD121:AF121"/>
    <mergeCell ref="AD120:AF120"/>
    <mergeCell ref="AG120:AK120"/>
    <mergeCell ref="AL120:AN120"/>
    <mergeCell ref="AO120:AQ120"/>
    <mergeCell ref="AR120:AT120"/>
    <mergeCell ref="AU120:AW120"/>
    <mergeCell ref="F120:G120"/>
    <mergeCell ref="H120:L120"/>
    <mergeCell ref="M120:Q120"/>
    <mergeCell ref="R120:U120"/>
    <mergeCell ref="AO119:AQ119"/>
    <mergeCell ref="AR119:AT119"/>
    <mergeCell ref="AU119:AW119"/>
    <mergeCell ref="AX119:AZ119"/>
    <mergeCell ref="BA119:BC119"/>
    <mergeCell ref="BD119:BG119"/>
    <mergeCell ref="BD118:BG118"/>
    <mergeCell ref="F119:G119"/>
    <mergeCell ref="H119:L119"/>
    <mergeCell ref="M119:Q119"/>
    <mergeCell ref="R119:U119"/>
    <mergeCell ref="V119:Y119"/>
    <mergeCell ref="Z119:AC119"/>
    <mergeCell ref="AD119:AF119"/>
    <mergeCell ref="AG119:AK119"/>
    <mergeCell ref="AL119:AN119"/>
    <mergeCell ref="AL118:AN118"/>
    <mergeCell ref="AO118:AQ118"/>
    <mergeCell ref="AR118:AT118"/>
    <mergeCell ref="AU118:AW118"/>
    <mergeCell ref="AX118:AZ118"/>
    <mergeCell ref="BA118:BC118"/>
    <mergeCell ref="F118:G118"/>
    <mergeCell ref="H118:L118"/>
    <mergeCell ref="F116:G116"/>
    <mergeCell ref="H116:L116"/>
    <mergeCell ref="M116:Q116"/>
    <mergeCell ref="R116:U116"/>
    <mergeCell ref="V116:Y116"/>
    <mergeCell ref="AL117:AN117"/>
    <mergeCell ref="AO117:AQ117"/>
    <mergeCell ref="AR117:AT117"/>
    <mergeCell ref="AU117:AW117"/>
    <mergeCell ref="AU114:AW114"/>
    <mergeCell ref="AX114:AZ114"/>
    <mergeCell ref="BA114:BC114"/>
    <mergeCell ref="F114:G114"/>
    <mergeCell ref="H114:L114"/>
    <mergeCell ref="M114:Q114"/>
    <mergeCell ref="AD118:AF118"/>
    <mergeCell ref="AG118:AK118"/>
    <mergeCell ref="AG117:AK117"/>
    <mergeCell ref="AX116:AZ116"/>
    <mergeCell ref="BA116:BC116"/>
    <mergeCell ref="F117:G117"/>
    <mergeCell ref="H117:L117"/>
    <mergeCell ref="M117:Q117"/>
    <mergeCell ref="R117:U117"/>
    <mergeCell ref="V117:Y117"/>
    <mergeCell ref="Z117:AC117"/>
    <mergeCell ref="AD117:AF117"/>
    <mergeCell ref="AD116:AF116"/>
    <mergeCell ref="AG116:AK116"/>
    <mergeCell ref="AL116:AN116"/>
    <mergeCell ref="AO116:AQ116"/>
    <mergeCell ref="AR116:AT116"/>
    <mergeCell ref="AU116:AW116"/>
    <mergeCell ref="F115:G115"/>
    <mergeCell ref="H115:L115"/>
    <mergeCell ref="M115:Q115"/>
    <mergeCell ref="R115:U115"/>
    <mergeCell ref="V115:Y115"/>
    <mergeCell ref="Z115:AC115"/>
    <mergeCell ref="AD115:AF115"/>
    <mergeCell ref="AG115:AK115"/>
    <mergeCell ref="AL115:AN115"/>
    <mergeCell ref="AO115:AQ115"/>
    <mergeCell ref="AR115:AT115"/>
    <mergeCell ref="AU115:AW115"/>
    <mergeCell ref="AX115:AZ115"/>
    <mergeCell ref="Z116:AC116"/>
    <mergeCell ref="BA117:BC117"/>
    <mergeCell ref="BD117:BG117"/>
    <mergeCell ref="BA115:BC115"/>
    <mergeCell ref="BD115:BG115"/>
    <mergeCell ref="BD116:BG116"/>
    <mergeCell ref="AX117:AZ117"/>
    <mergeCell ref="R114:U114"/>
    <mergeCell ref="V114:Y114"/>
    <mergeCell ref="Z114:AC114"/>
    <mergeCell ref="AD114:AF114"/>
    <mergeCell ref="AG114:AK114"/>
    <mergeCell ref="AG113:AK113"/>
    <mergeCell ref="AX112:AZ112"/>
    <mergeCell ref="BA112:BC112"/>
    <mergeCell ref="BD112:BG112"/>
    <mergeCell ref="AL112:AN112"/>
    <mergeCell ref="AO112:AQ112"/>
    <mergeCell ref="AR112:AT112"/>
    <mergeCell ref="AU112:AW112"/>
    <mergeCell ref="BA113:BC113"/>
    <mergeCell ref="BD113:BG113"/>
    <mergeCell ref="AL113:AN113"/>
    <mergeCell ref="AO113:AQ113"/>
    <mergeCell ref="AR113:AT113"/>
    <mergeCell ref="AU113:AW113"/>
    <mergeCell ref="AX113:AZ113"/>
    <mergeCell ref="BD114:BG114"/>
    <mergeCell ref="AL114:AN114"/>
    <mergeCell ref="AO114:AQ114"/>
    <mergeCell ref="AR114:AT114"/>
    <mergeCell ref="AD113:AF113"/>
    <mergeCell ref="AD112:AF112"/>
    <mergeCell ref="AG112:AK112"/>
    <mergeCell ref="F112:G112"/>
    <mergeCell ref="H112:L112"/>
    <mergeCell ref="M112:Q112"/>
    <mergeCell ref="R112:U112"/>
    <mergeCell ref="V112:Y112"/>
    <mergeCell ref="Z112:AC112"/>
    <mergeCell ref="M110:Q110"/>
    <mergeCell ref="R110:U110"/>
    <mergeCell ref="V110:Y110"/>
    <mergeCell ref="Z110:AC110"/>
    <mergeCell ref="F113:G113"/>
    <mergeCell ref="H113:L113"/>
    <mergeCell ref="M113:Q113"/>
    <mergeCell ref="R113:U113"/>
    <mergeCell ref="V113:Y113"/>
    <mergeCell ref="Z113:AC113"/>
    <mergeCell ref="AO111:AQ111"/>
    <mergeCell ref="AR111:AT111"/>
    <mergeCell ref="AU111:AW111"/>
    <mergeCell ref="AX111:AZ111"/>
    <mergeCell ref="BA111:BC111"/>
    <mergeCell ref="BD111:BG111"/>
    <mergeCell ref="BD110:BG110"/>
    <mergeCell ref="F111:G111"/>
    <mergeCell ref="H111:L111"/>
    <mergeCell ref="M111:Q111"/>
    <mergeCell ref="R111:U111"/>
    <mergeCell ref="V111:Y111"/>
    <mergeCell ref="Z111:AC111"/>
    <mergeCell ref="AD111:AF111"/>
    <mergeCell ref="AG111:AK111"/>
    <mergeCell ref="AL111:AN111"/>
    <mergeCell ref="AL110:AN110"/>
    <mergeCell ref="AO110:AQ110"/>
    <mergeCell ref="AR110:AT110"/>
    <mergeCell ref="AU110:AW110"/>
    <mergeCell ref="AX110:AZ110"/>
    <mergeCell ref="BA110:BC110"/>
    <mergeCell ref="F110:G110"/>
    <mergeCell ref="H110:L110"/>
    <mergeCell ref="F108:G108"/>
    <mergeCell ref="H108:L108"/>
    <mergeCell ref="M108:Q108"/>
    <mergeCell ref="R108:U108"/>
    <mergeCell ref="V108:Y108"/>
    <mergeCell ref="AL109:AN109"/>
    <mergeCell ref="AO109:AQ109"/>
    <mergeCell ref="AR109:AT109"/>
    <mergeCell ref="AU109:AW109"/>
    <mergeCell ref="AU106:AW106"/>
    <mergeCell ref="AX106:AZ106"/>
    <mergeCell ref="BA106:BC106"/>
    <mergeCell ref="F106:G106"/>
    <mergeCell ref="H106:L106"/>
    <mergeCell ref="M106:Q106"/>
    <mergeCell ref="AD110:AF110"/>
    <mergeCell ref="AG110:AK110"/>
    <mergeCell ref="AG109:AK109"/>
    <mergeCell ref="AX108:AZ108"/>
    <mergeCell ref="BA108:BC108"/>
    <mergeCell ref="F109:G109"/>
    <mergeCell ref="H109:L109"/>
    <mergeCell ref="M109:Q109"/>
    <mergeCell ref="R109:U109"/>
    <mergeCell ref="V109:Y109"/>
    <mergeCell ref="Z109:AC109"/>
    <mergeCell ref="AD109:AF109"/>
    <mergeCell ref="AD108:AF108"/>
    <mergeCell ref="AG108:AK108"/>
    <mergeCell ref="AL108:AN108"/>
    <mergeCell ref="AO108:AQ108"/>
    <mergeCell ref="AR108:AT108"/>
    <mergeCell ref="AU108:AW108"/>
    <mergeCell ref="F107:G107"/>
    <mergeCell ref="H107:L107"/>
    <mergeCell ref="M107:Q107"/>
    <mergeCell ref="R107:U107"/>
    <mergeCell ref="V107:Y107"/>
    <mergeCell ref="Z107:AC107"/>
    <mergeCell ref="AD107:AF107"/>
    <mergeCell ref="AG107:AK107"/>
    <mergeCell ref="AL107:AN107"/>
    <mergeCell ref="AO107:AQ107"/>
    <mergeCell ref="AR107:AT107"/>
    <mergeCell ref="AU107:AW107"/>
    <mergeCell ref="AX107:AZ107"/>
    <mergeCell ref="Z108:AC108"/>
    <mergeCell ref="BA109:BC109"/>
    <mergeCell ref="BD109:BG109"/>
    <mergeCell ref="BA107:BC107"/>
    <mergeCell ref="BD107:BG107"/>
    <mergeCell ref="BD108:BG108"/>
    <mergeCell ref="AX109:AZ109"/>
    <mergeCell ref="R106:U106"/>
    <mergeCell ref="V106:Y106"/>
    <mergeCell ref="Z106:AC106"/>
    <mergeCell ref="AD106:AF106"/>
    <mergeCell ref="AG106:AK106"/>
    <mergeCell ref="AG105:AK105"/>
    <mergeCell ref="AX104:AZ104"/>
    <mergeCell ref="BA104:BC104"/>
    <mergeCell ref="BD104:BG104"/>
    <mergeCell ref="AL104:AN104"/>
    <mergeCell ref="AO104:AQ104"/>
    <mergeCell ref="AR104:AT104"/>
    <mergeCell ref="AU104:AW104"/>
    <mergeCell ref="BA105:BC105"/>
    <mergeCell ref="BD105:BG105"/>
    <mergeCell ref="AL105:AN105"/>
    <mergeCell ref="AO105:AQ105"/>
    <mergeCell ref="AR105:AT105"/>
    <mergeCell ref="AU105:AW105"/>
    <mergeCell ref="AX105:AZ105"/>
    <mergeCell ref="BD106:BG106"/>
    <mergeCell ref="AL106:AN106"/>
    <mergeCell ref="AO106:AQ106"/>
    <mergeCell ref="AR106:AT106"/>
    <mergeCell ref="AD105:AF105"/>
    <mergeCell ref="AD104:AF104"/>
    <mergeCell ref="AG104:AK104"/>
    <mergeCell ref="F104:G104"/>
    <mergeCell ref="H104:L104"/>
    <mergeCell ref="M104:Q104"/>
    <mergeCell ref="R104:U104"/>
    <mergeCell ref="V104:Y104"/>
    <mergeCell ref="Z104:AC104"/>
    <mergeCell ref="M102:Q102"/>
    <mergeCell ref="R102:U102"/>
    <mergeCell ref="V102:Y102"/>
    <mergeCell ref="Z102:AC102"/>
    <mergeCell ref="F105:G105"/>
    <mergeCell ref="H105:L105"/>
    <mergeCell ref="M105:Q105"/>
    <mergeCell ref="R105:U105"/>
    <mergeCell ref="V105:Y105"/>
    <mergeCell ref="Z105:AC105"/>
    <mergeCell ref="AO103:AQ103"/>
    <mergeCell ref="AR103:AT103"/>
    <mergeCell ref="AU103:AW103"/>
    <mergeCell ref="AX103:AZ103"/>
    <mergeCell ref="BA103:BC103"/>
    <mergeCell ref="BD103:BG103"/>
    <mergeCell ref="BD102:BG102"/>
    <mergeCell ref="F103:G103"/>
    <mergeCell ref="H103:L103"/>
    <mergeCell ref="M103:Q103"/>
    <mergeCell ref="R103:U103"/>
    <mergeCell ref="V103:Y103"/>
    <mergeCell ref="Z103:AC103"/>
    <mergeCell ref="AD103:AF103"/>
    <mergeCell ref="AG103:AK103"/>
    <mergeCell ref="AL103:AN103"/>
    <mergeCell ref="AL102:AN102"/>
    <mergeCell ref="AO102:AQ102"/>
    <mergeCell ref="AR102:AT102"/>
    <mergeCell ref="AU102:AW102"/>
    <mergeCell ref="AX102:AZ102"/>
    <mergeCell ref="BA102:BC102"/>
    <mergeCell ref="F102:G102"/>
    <mergeCell ref="H102:L102"/>
    <mergeCell ref="F100:G100"/>
    <mergeCell ref="H100:L100"/>
    <mergeCell ref="M100:Q100"/>
    <mergeCell ref="R100:U100"/>
    <mergeCell ref="V100:Y100"/>
    <mergeCell ref="AL101:AN101"/>
    <mergeCell ref="AO101:AQ101"/>
    <mergeCell ref="AR101:AT101"/>
    <mergeCell ref="AU101:AW101"/>
    <mergeCell ref="AU98:AW98"/>
    <mergeCell ref="AX98:AZ98"/>
    <mergeCell ref="BA98:BC98"/>
    <mergeCell ref="F98:G98"/>
    <mergeCell ref="H98:L98"/>
    <mergeCell ref="M98:Q98"/>
    <mergeCell ref="AD102:AF102"/>
    <mergeCell ref="AG102:AK102"/>
    <mergeCell ref="AG101:AK101"/>
    <mergeCell ref="AX100:AZ100"/>
    <mergeCell ref="BA100:BC100"/>
    <mergeCell ref="F101:G101"/>
    <mergeCell ref="H101:L101"/>
    <mergeCell ref="M101:Q101"/>
    <mergeCell ref="R101:U101"/>
    <mergeCell ref="V101:Y101"/>
    <mergeCell ref="Z101:AC101"/>
    <mergeCell ref="AD101:AF101"/>
    <mergeCell ref="AD100:AF100"/>
    <mergeCell ref="AG100:AK100"/>
    <mergeCell ref="AL100:AN100"/>
    <mergeCell ref="AO100:AQ100"/>
    <mergeCell ref="AR100:AT100"/>
    <mergeCell ref="AU100:AW100"/>
    <mergeCell ref="F99:G99"/>
    <mergeCell ref="H99:L99"/>
    <mergeCell ref="M99:Q99"/>
    <mergeCell ref="R99:U99"/>
    <mergeCell ref="V99:Y99"/>
    <mergeCell ref="Z99:AC99"/>
    <mergeCell ref="AD99:AF99"/>
    <mergeCell ref="AG99:AK99"/>
    <mergeCell ref="AL99:AN99"/>
    <mergeCell ref="AO99:AQ99"/>
    <mergeCell ref="AR99:AT99"/>
    <mergeCell ref="AU99:AW99"/>
    <mergeCell ref="AX99:AZ99"/>
    <mergeCell ref="Z100:AC100"/>
    <mergeCell ref="BA101:BC101"/>
    <mergeCell ref="BD101:BG101"/>
    <mergeCell ref="BA99:BC99"/>
    <mergeCell ref="BD99:BG99"/>
    <mergeCell ref="BD100:BG100"/>
    <mergeCell ref="AX101:AZ101"/>
    <mergeCell ref="R98:U98"/>
    <mergeCell ref="V98:Y98"/>
    <mergeCell ref="Z98:AC98"/>
    <mergeCell ref="AD98:AF98"/>
    <mergeCell ref="AG98:AK98"/>
    <mergeCell ref="AG97:AK97"/>
    <mergeCell ref="AX96:AZ96"/>
    <mergeCell ref="BA96:BC96"/>
    <mergeCell ref="BD96:BG96"/>
    <mergeCell ref="AL96:AN96"/>
    <mergeCell ref="AO96:AQ96"/>
    <mergeCell ref="AR96:AT96"/>
    <mergeCell ref="AU96:AW96"/>
    <mergeCell ref="BA97:BC97"/>
    <mergeCell ref="BD97:BG97"/>
    <mergeCell ref="AL97:AN97"/>
    <mergeCell ref="AO97:AQ97"/>
    <mergeCell ref="AR97:AT97"/>
    <mergeCell ref="AU97:AW97"/>
    <mergeCell ref="AX97:AZ97"/>
    <mergeCell ref="BD98:BG98"/>
    <mergeCell ref="AL98:AN98"/>
    <mergeCell ref="AO98:AQ98"/>
    <mergeCell ref="AR98:AT98"/>
    <mergeCell ref="AD97:AF97"/>
    <mergeCell ref="AD96:AF96"/>
    <mergeCell ref="AG96:AK96"/>
    <mergeCell ref="F96:G96"/>
    <mergeCell ref="H96:L96"/>
    <mergeCell ref="M96:Q96"/>
    <mergeCell ref="R96:U96"/>
    <mergeCell ref="V96:Y96"/>
    <mergeCell ref="Z96:AC96"/>
    <mergeCell ref="M94:Q94"/>
    <mergeCell ref="R94:U94"/>
    <mergeCell ref="V94:Y94"/>
    <mergeCell ref="Z94:AC94"/>
    <mergeCell ref="F97:G97"/>
    <mergeCell ref="H97:L97"/>
    <mergeCell ref="M97:Q97"/>
    <mergeCell ref="R97:U97"/>
    <mergeCell ref="V97:Y97"/>
    <mergeCell ref="Z97:AC97"/>
    <mergeCell ref="AO95:AQ95"/>
    <mergeCell ref="AR95:AT95"/>
    <mergeCell ref="AU95:AW95"/>
    <mergeCell ref="AX95:AZ95"/>
    <mergeCell ref="BA95:BC95"/>
    <mergeCell ref="BD95:BG95"/>
    <mergeCell ref="BD94:BG94"/>
    <mergeCell ref="F95:G95"/>
    <mergeCell ref="H95:L95"/>
    <mergeCell ref="M95:Q95"/>
    <mergeCell ref="R95:U95"/>
    <mergeCell ref="V95:Y95"/>
    <mergeCell ref="Z95:AC95"/>
    <mergeCell ref="AD95:AF95"/>
    <mergeCell ref="AG95:AK95"/>
    <mergeCell ref="AL95:AN95"/>
    <mergeCell ref="AL94:AN94"/>
    <mergeCell ref="AO94:AQ94"/>
    <mergeCell ref="AR94:AT94"/>
    <mergeCell ref="AU94:AW94"/>
    <mergeCell ref="AX94:AZ94"/>
    <mergeCell ref="BA94:BC94"/>
    <mergeCell ref="F94:G94"/>
    <mergeCell ref="H94:L94"/>
    <mergeCell ref="F92:G92"/>
    <mergeCell ref="H92:L92"/>
    <mergeCell ref="M92:Q92"/>
    <mergeCell ref="R92:U92"/>
    <mergeCell ref="V92:Y92"/>
    <mergeCell ref="AL93:AN93"/>
    <mergeCell ref="AO93:AQ93"/>
    <mergeCell ref="AR93:AT93"/>
    <mergeCell ref="AU93:AW93"/>
    <mergeCell ref="AU90:AW90"/>
    <mergeCell ref="AX90:AZ90"/>
    <mergeCell ref="BA90:BC90"/>
    <mergeCell ref="F90:G90"/>
    <mergeCell ref="H90:L90"/>
    <mergeCell ref="M90:Q90"/>
    <mergeCell ref="AD94:AF94"/>
    <mergeCell ref="AG94:AK94"/>
    <mergeCell ref="AG93:AK93"/>
    <mergeCell ref="AX92:AZ92"/>
    <mergeCell ref="BA92:BC92"/>
    <mergeCell ref="F93:G93"/>
    <mergeCell ref="H93:L93"/>
    <mergeCell ref="M93:Q93"/>
    <mergeCell ref="R93:U93"/>
    <mergeCell ref="V93:Y93"/>
    <mergeCell ref="Z93:AC93"/>
    <mergeCell ref="AD93:AF93"/>
    <mergeCell ref="AD92:AF92"/>
    <mergeCell ref="AG92:AK92"/>
    <mergeCell ref="AL92:AN92"/>
    <mergeCell ref="AO92:AQ92"/>
    <mergeCell ref="AR92:AT92"/>
    <mergeCell ref="AU92:AW92"/>
    <mergeCell ref="F91:G91"/>
    <mergeCell ref="H91:L91"/>
    <mergeCell ref="M91:Q91"/>
    <mergeCell ref="R91:U91"/>
    <mergeCell ref="V91:Y91"/>
    <mergeCell ref="Z91:AC91"/>
    <mergeCell ref="AD91:AF91"/>
    <mergeCell ref="AG91:AK91"/>
    <mergeCell ref="AL91:AN91"/>
    <mergeCell ref="AO91:AQ91"/>
    <mergeCell ref="AR91:AT91"/>
    <mergeCell ref="AU91:AW91"/>
    <mergeCell ref="AX91:AZ91"/>
    <mergeCell ref="Z92:AC92"/>
    <mergeCell ref="BA93:BC93"/>
    <mergeCell ref="BD93:BG93"/>
    <mergeCell ref="BA91:BC91"/>
    <mergeCell ref="BD91:BG91"/>
    <mergeCell ref="BD92:BG92"/>
    <mergeCell ref="AX93:AZ93"/>
    <mergeCell ref="R90:U90"/>
    <mergeCell ref="V90:Y90"/>
    <mergeCell ref="Z90:AC90"/>
    <mergeCell ref="AD90:AF90"/>
    <mergeCell ref="AG90:AK90"/>
    <mergeCell ref="AG89:AK89"/>
    <mergeCell ref="AX88:AZ88"/>
    <mergeCell ref="BA88:BC88"/>
    <mergeCell ref="BD88:BG88"/>
    <mergeCell ref="AL88:AN88"/>
    <mergeCell ref="AO88:AQ88"/>
    <mergeCell ref="AR88:AT88"/>
    <mergeCell ref="AU88:AW88"/>
    <mergeCell ref="BA89:BC89"/>
    <mergeCell ref="BD89:BG89"/>
    <mergeCell ref="AL89:AN89"/>
    <mergeCell ref="AO89:AQ89"/>
    <mergeCell ref="AR89:AT89"/>
    <mergeCell ref="AU89:AW89"/>
    <mergeCell ref="AX89:AZ89"/>
    <mergeCell ref="BD90:BG90"/>
    <mergeCell ref="AL90:AN90"/>
    <mergeCell ref="AO90:AQ90"/>
    <mergeCell ref="AR90:AT90"/>
    <mergeCell ref="AD89:AF89"/>
    <mergeCell ref="AD88:AF88"/>
    <mergeCell ref="AG88:AK88"/>
    <mergeCell ref="F88:G88"/>
    <mergeCell ref="H88:L88"/>
    <mergeCell ref="M88:Q88"/>
    <mergeCell ref="R88:U88"/>
    <mergeCell ref="V88:Y88"/>
    <mergeCell ref="Z88:AC88"/>
    <mergeCell ref="M86:Q86"/>
    <mergeCell ref="R86:U86"/>
    <mergeCell ref="V86:Y86"/>
    <mergeCell ref="Z86:AC86"/>
    <mergeCell ref="F89:G89"/>
    <mergeCell ref="H89:L89"/>
    <mergeCell ref="M89:Q89"/>
    <mergeCell ref="R89:U89"/>
    <mergeCell ref="V89:Y89"/>
    <mergeCell ref="Z89:AC89"/>
    <mergeCell ref="AO87:AQ87"/>
    <mergeCell ref="AR87:AT87"/>
    <mergeCell ref="AU87:AW87"/>
    <mergeCell ref="AX87:AZ87"/>
    <mergeCell ref="BA87:BC87"/>
    <mergeCell ref="BD87:BG87"/>
    <mergeCell ref="BD86:BG86"/>
    <mergeCell ref="F87:G87"/>
    <mergeCell ref="H87:L87"/>
    <mergeCell ref="M87:Q87"/>
    <mergeCell ref="R87:U87"/>
    <mergeCell ref="V87:Y87"/>
    <mergeCell ref="Z87:AC87"/>
    <mergeCell ref="AD87:AF87"/>
    <mergeCell ref="AG87:AK87"/>
    <mergeCell ref="AL87:AN87"/>
    <mergeCell ref="AL86:AN86"/>
    <mergeCell ref="AO86:AQ86"/>
    <mergeCell ref="AR86:AT86"/>
    <mergeCell ref="AU86:AW86"/>
    <mergeCell ref="AX86:AZ86"/>
    <mergeCell ref="BA86:BC86"/>
    <mergeCell ref="F86:G86"/>
    <mergeCell ref="H86:L86"/>
    <mergeCell ref="F84:G84"/>
    <mergeCell ref="H84:L84"/>
    <mergeCell ref="M84:Q84"/>
    <mergeCell ref="R84:U84"/>
    <mergeCell ref="V84:Y84"/>
    <mergeCell ref="AL85:AN85"/>
    <mergeCell ref="AO85:AQ85"/>
    <mergeCell ref="AR85:AT85"/>
    <mergeCell ref="AU85:AW85"/>
    <mergeCell ref="AU82:AW82"/>
    <mergeCell ref="AX82:AZ82"/>
    <mergeCell ref="BA82:BC82"/>
    <mergeCell ref="F82:G82"/>
    <mergeCell ref="H82:L82"/>
    <mergeCell ref="M82:Q82"/>
    <mergeCell ref="AD86:AF86"/>
    <mergeCell ref="AG86:AK86"/>
    <mergeCell ref="AG85:AK85"/>
    <mergeCell ref="AX84:AZ84"/>
    <mergeCell ref="BA84:BC84"/>
    <mergeCell ref="F85:G85"/>
    <mergeCell ref="H85:L85"/>
    <mergeCell ref="M85:Q85"/>
    <mergeCell ref="R85:U85"/>
    <mergeCell ref="V85:Y85"/>
    <mergeCell ref="Z85:AC85"/>
    <mergeCell ref="AD85:AF85"/>
    <mergeCell ref="AD84:AF84"/>
    <mergeCell ref="AG84:AK84"/>
    <mergeCell ref="AL84:AN84"/>
    <mergeCell ref="AO84:AQ84"/>
    <mergeCell ref="AR84:AT84"/>
    <mergeCell ref="AU84:AW84"/>
    <mergeCell ref="F83:G83"/>
    <mergeCell ref="H83:L83"/>
    <mergeCell ref="M83:Q83"/>
    <mergeCell ref="R83:U83"/>
    <mergeCell ref="V83:Y83"/>
    <mergeCell ref="Z83:AC83"/>
    <mergeCell ref="AD83:AF83"/>
    <mergeCell ref="AG83:AK83"/>
    <mergeCell ref="AL83:AN83"/>
    <mergeCell ref="AO83:AQ83"/>
    <mergeCell ref="AR83:AT83"/>
    <mergeCell ref="AU83:AW83"/>
    <mergeCell ref="AX83:AZ83"/>
    <mergeCell ref="Z84:AC84"/>
    <mergeCell ref="BA85:BC85"/>
    <mergeCell ref="BD85:BG85"/>
    <mergeCell ref="BA83:BC83"/>
    <mergeCell ref="BD83:BG83"/>
    <mergeCell ref="BD84:BG84"/>
    <mergeCell ref="AX85:AZ85"/>
    <mergeCell ref="R82:U82"/>
    <mergeCell ref="V82:Y82"/>
    <mergeCell ref="Z82:AC82"/>
    <mergeCell ref="AD82:AF82"/>
    <mergeCell ref="AG82:AK82"/>
    <mergeCell ref="AG81:AK81"/>
    <mergeCell ref="AX80:AZ80"/>
    <mergeCell ref="BA80:BC80"/>
    <mergeCell ref="BD80:BG80"/>
    <mergeCell ref="AL80:AN80"/>
    <mergeCell ref="AO80:AQ80"/>
    <mergeCell ref="AR80:AT80"/>
    <mergeCell ref="AU80:AW80"/>
    <mergeCell ref="BA81:BC81"/>
    <mergeCell ref="BD81:BG81"/>
    <mergeCell ref="AL81:AN81"/>
    <mergeCell ref="AO81:AQ81"/>
    <mergeCell ref="AR81:AT81"/>
    <mergeCell ref="AU81:AW81"/>
    <mergeCell ref="AX81:AZ81"/>
    <mergeCell ref="BD82:BG82"/>
    <mergeCell ref="AL82:AN82"/>
    <mergeCell ref="AO82:AQ82"/>
    <mergeCell ref="AR82:AT82"/>
    <mergeCell ref="AD81:AF81"/>
    <mergeCell ref="AD80:AF80"/>
    <mergeCell ref="AG80:AK80"/>
    <mergeCell ref="F80:G80"/>
    <mergeCell ref="H80:L80"/>
    <mergeCell ref="M80:Q80"/>
    <mergeCell ref="R80:U80"/>
    <mergeCell ref="V80:Y80"/>
    <mergeCell ref="Z80:AC80"/>
    <mergeCell ref="M78:Q78"/>
    <mergeCell ref="R78:U78"/>
    <mergeCell ref="V78:Y78"/>
    <mergeCell ref="Z78:AC78"/>
    <mergeCell ref="F81:G81"/>
    <mergeCell ref="H81:L81"/>
    <mergeCell ref="M81:Q81"/>
    <mergeCell ref="R81:U81"/>
    <mergeCell ref="V81:Y81"/>
    <mergeCell ref="Z81:AC81"/>
    <mergeCell ref="AO79:AQ79"/>
    <mergeCell ref="AR79:AT79"/>
    <mergeCell ref="AU79:AW79"/>
    <mergeCell ref="AX79:AZ79"/>
    <mergeCell ref="BA79:BC79"/>
    <mergeCell ref="BD79:BG79"/>
    <mergeCell ref="BD78:BG78"/>
    <mergeCell ref="F79:G79"/>
    <mergeCell ref="H79:L79"/>
    <mergeCell ref="M79:Q79"/>
    <mergeCell ref="R79:U79"/>
    <mergeCell ref="V79:Y79"/>
    <mergeCell ref="Z79:AC79"/>
    <mergeCell ref="AD79:AF79"/>
    <mergeCell ref="AG79:AK79"/>
    <mergeCell ref="AL79:AN79"/>
    <mergeCell ref="AL78:AN78"/>
    <mergeCell ref="AO78:AQ78"/>
    <mergeCell ref="AR78:AT78"/>
    <mergeCell ref="AU78:AW78"/>
    <mergeCell ref="AX78:AZ78"/>
    <mergeCell ref="BA78:BC78"/>
    <mergeCell ref="F78:G78"/>
    <mergeCell ref="H78:L78"/>
    <mergeCell ref="F76:G76"/>
    <mergeCell ref="H76:L76"/>
    <mergeCell ref="M76:Q76"/>
    <mergeCell ref="R76:U76"/>
    <mergeCell ref="V76:Y76"/>
    <mergeCell ref="AL77:AN77"/>
    <mergeCell ref="AO77:AQ77"/>
    <mergeCell ref="AR77:AT77"/>
    <mergeCell ref="AU77:AW77"/>
    <mergeCell ref="AU74:AW74"/>
    <mergeCell ref="AX74:AZ74"/>
    <mergeCell ref="BA74:BC74"/>
    <mergeCell ref="F74:G74"/>
    <mergeCell ref="H74:L74"/>
    <mergeCell ref="M74:Q74"/>
    <mergeCell ref="AD78:AF78"/>
    <mergeCell ref="AG78:AK78"/>
    <mergeCell ref="AG77:AK77"/>
    <mergeCell ref="AX76:AZ76"/>
    <mergeCell ref="BA76:BC76"/>
    <mergeCell ref="F77:G77"/>
    <mergeCell ref="H77:L77"/>
    <mergeCell ref="M77:Q77"/>
    <mergeCell ref="R77:U77"/>
    <mergeCell ref="V77:Y77"/>
    <mergeCell ref="Z77:AC77"/>
    <mergeCell ref="AD77:AF77"/>
    <mergeCell ref="AD76:AF76"/>
    <mergeCell ref="AG76:AK76"/>
    <mergeCell ref="AL76:AN76"/>
    <mergeCell ref="AO76:AQ76"/>
    <mergeCell ref="AR76:AT76"/>
    <mergeCell ref="AU76:AW76"/>
    <mergeCell ref="F75:G75"/>
    <mergeCell ref="H75:L75"/>
    <mergeCell ref="M75:Q75"/>
    <mergeCell ref="R75:U75"/>
    <mergeCell ref="V75:Y75"/>
    <mergeCell ref="Z75:AC75"/>
    <mergeCell ref="AD75:AF75"/>
    <mergeCell ref="AG75:AK75"/>
    <mergeCell ref="AL75:AN75"/>
    <mergeCell ref="AO75:AQ75"/>
    <mergeCell ref="AR75:AT75"/>
    <mergeCell ref="AU75:AW75"/>
    <mergeCell ref="AX75:AZ75"/>
    <mergeCell ref="Z76:AC76"/>
    <mergeCell ref="BA77:BC77"/>
    <mergeCell ref="BD77:BG77"/>
    <mergeCell ref="BA75:BC75"/>
    <mergeCell ref="BD75:BG75"/>
    <mergeCell ref="BD76:BG76"/>
    <mergeCell ref="AX77:AZ77"/>
    <mergeCell ref="R74:U74"/>
    <mergeCell ref="V74:Y74"/>
    <mergeCell ref="Z74:AC74"/>
    <mergeCell ref="AD74:AF74"/>
    <mergeCell ref="AG74:AK74"/>
    <mergeCell ref="AG73:AK73"/>
    <mergeCell ref="AX72:AZ72"/>
    <mergeCell ref="BA72:BC72"/>
    <mergeCell ref="BD72:BG72"/>
    <mergeCell ref="AL72:AN72"/>
    <mergeCell ref="AO72:AQ72"/>
    <mergeCell ref="AR72:AT72"/>
    <mergeCell ref="AU72:AW72"/>
    <mergeCell ref="BA73:BC73"/>
    <mergeCell ref="BD73:BG73"/>
    <mergeCell ref="AL73:AN73"/>
    <mergeCell ref="AO73:AQ73"/>
    <mergeCell ref="AR73:AT73"/>
    <mergeCell ref="AU73:AW73"/>
    <mergeCell ref="AX73:AZ73"/>
    <mergeCell ref="BD74:BG74"/>
    <mergeCell ref="AL74:AN74"/>
    <mergeCell ref="AO74:AQ74"/>
    <mergeCell ref="AR74:AT74"/>
    <mergeCell ref="F73:G73"/>
    <mergeCell ref="H73:L73"/>
    <mergeCell ref="M73:Q73"/>
    <mergeCell ref="R73:U73"/>
    <mergeCell ref="V73:Y73"/>
    <mergeCell ref="Z73:AC73"/>
    <mergeCell ref="AD73:AF73"/>
    <mergeCell ref="AD72:AF72"/>
    <mergeCell ref="AG72:AK72"/>
    <mergeCell ref="F72:G72"/>
    <mergeCell ref="H72:L72"/>
    <mergeCell ref="M72:Q72"/>
    <mergeCell ref="R72:U72"/>
    <mergeCell ref="V72:Y72"/>
    <mergeCell ref="Z72:AC72"/>
    <mergeCell ref="N55:T55"/>
    <mergeCell ref="H57:BG60"/>
    <mergeCell ref="H63:BG64"/>
    <mergeCell ref="F69:BG69"/>
    <mergeCell ref="F70:G71"/>
    <mergeCell ref="H70:L71"/>
    <mergeCell ref="M70:Q71"/>
    <mergeCell ref="R70:U71"/>
    <mergeCell ref="V70:Y71"/>
    <mergeCell ref="Z70:AC71"/>
    <mergeCell ref="AD70:AF71"/>
    <mergeCell ref="AG70:AK71"/>
    <mergeCell ref="AL70:BC70"/>
    <mergeCell ref="BD70:BG71"/>
    <mergeCell ref="AL71:AN71"/>
    <mergeCell ref="AO71:AQ71"/>
    <mergeCell ref="AR71:AT71"/>
    <mergeCell ref="AU71:AW71"/>
    <mergeCell ref="AX71:AZ71"/>
    <mergeCell ref="BA71:BC71"/>
    <mergeCell ref="F31:BG31"/>
    <mergeCell ref="F32:BG32"/>
    <mergeCell ref="F33:BG33"/>
    <mergeCell ref="F34:BG34"/>
    <mergeCell ref="H37:AC37"/>
    <mergeCell ref="H43:BG49"/>
    <mergeCell ref="F26:S26"/>
    <mergeCell ref="T26:BG26"/>
    <mergeCell ref="F27:BG27"/>
    <mergeCell ref="F28:BG28"/>
    <mergeCell ref="F29:BG29"/>
    <mergeCell ref="F30:BG30"/>
    <mergeCell ref="F23:S23"/>
    <mergeCell ref="T23:BG23"/>
    <mergeCell ref="F24:S24"/>
    <mergeCell ref="T24:BG24"/>
    <mergeCell ref="F25:S25"/>
    <mergeCell ref="T25:BG25"/>
    <mergeCell ref="F18:M18"/>
    <mergeCell ref="N18:BG18"/>
    <mergeCell ref="F19:M19"/>
    <mergeCell ref="N19:BG19"/>
    <mergeCell ref="F21:BG21"/>
    <mergeCell ref="F22:S22"/>
    <mergeCell ref="T22:BG22"/>
    <mergeCell ref="F16:M16"/>
    <mergeCell ref="N16:BG16"/>
    <mergeCell ref="F17:M17"/>
    <mergeCell ref="N17:BG17"/>
    <mergeCell ref="F12:M12"/>
    <mergeCell ref="N12:BG12"/>
    <mergeCell ref="F13:M13"/>
    <mergeCell ref="N13:BG13"/>
    <mergeCell ref="F14:M14"/>
    <mergeCell ref="N14:BG14"/>
    <mergeCell ref="P5:AV7"/>
    <mergeCell ref="AZ7:BE7"/>
    <mergeCell ref="F9:BG9"/>
    <mergeCell ref="F10:M10"/>
    <mergeCell ref="N10:BG10"/>
    <mergeCell ref="F11:M11"/>
    <mergeCell ref="N11:BG11"/>
    <mergeCell ref="F15:M15"/>
    <mergeCell ref="N15:BG15"/>
  </mergeCells>
  <phoneticPr fontId="4"/>
  <conditionalFormatting sqref="AG72:AK121">
    <cfRule type="expression" dxfId="1129" priority="37" stopIfTrue="1">
      <formula>AND($H72&lt;&gt;""=TRUE,$AG72=""=TRUE)</formula>
    </cfRule>
  </conditionalFormatting>
  <conditionalFormatting sqref="V72:Y121">
    <cfRule type="expression" dxfId="1128" priority="38" stopIfTrue="1">
      <formula>AND($H72&lt;&gt;""=TRUE,$V72=""=TRUE)</formula>
    </cfRule>
  </conditionalFormatting>
  <conditionalFormatting sqref="Z72:AC121">
    <cfRule type="expression" dxfId="1127" priority="39" stopIfTrue="1">
      <formula>AND($H72&lt;&gt;""=TRUE,$Z72=""=TRUE)</formula>
    </cfRule>
  </conditionalFormatting>
  <conditionalFormatting sqref="AL72:AN121">
    <cfRule type="expression" dxfId="1126" priority="40" stopIfTrue="1">
      <formula>AND($H72&lt;&gt;""=TRUE,$AL72=""=TRUE)</formula>
    </cfRule>
  </conditionalFormatting>
  <conditionalFormatting sqref="CV131 CU130 CT129 CR127 DB137 DA136 CZ135 CY134 CX133 CW132 CS128">
    <cfRule type="cellIs" dxfId="1125" priority="42" stopIfTrue="1" operator="equal">
      <formula>TRUE</formula>
    </cfRule>
  </conditionalFormatting>
  <conditionalFormatting sqref="O142">
    <cfRule type="expression" dxfId="1124" priority="46" stopIfTrue="1">
      <formula>VLOOKUP(H142,CheckList,3,FALSE)=TRUE</formula>
    </cfRule>
  </conditionalFormatting>
  <conditionalFormatting sqref="Q142">
    <cfRule type="expression" dxfId="1123" priority="47" stopIfTrue="1">
      <formula>VLOOKUP(H142&amp; "_1mM",CheckList,3,FALSE)=TRUE</formula>
    </cfRule>
  </conditionalFormatting>
  <conditionalFormatting sqref="AB142">
    <cfRule type="expression" dxfId="1122" priority="51" stopIfTrue="1">
      <formula>VLOOKUP(U142,CheckList,3,FALSE)=TRUE</formula>
    </cfRule>
  </conditionalFormatting>
  <conditionalFormatting sqref="AD142">
    <cfRule type="expression" dxfId="1121" priority="52" stopIfTrue="1">
      <formula>VLOOKUP(U142&amp; "_1mM",CheckList,3,FALSE)=TRUE</formula>
    </cfRule>
  </conditionalFormatting>
  <conditionalFormatting sqref="AO142">
    <cfRule type="expression" dxfId="1120" priority="56" stopIfTrue="1">
      <formula>VLOOKUP(AH142,CheckList,3,FALSE)=TRUE</formula>
    </cfRule>
  </conditionalFormatting>
  <conditionalFormatting sqref="AQ142">
    <cfRule type="expression" dxfId="1119" priority="57" stopIfTrue="1">
      <formula>VLOOKUP(AH142&amp; "_1mM",CheckList,3,FALSE)=TRUE</formula>
    </cfRule>
  </conditionalFormatting>
  <conditionalFormatting sqref="BB142">
    <cfRule type="expression" dxfId="1118" priority="61" stopIfTrue="1">
      <formula>VLOOKUP(AU142,CheckList,3,FALSE)=TRUE</formula>
    </cfRule>
  </conditionalFormatting>
  <conditionalFormatting sqref="BD142">
    <cfRule type="expression" dxfId="1117" priority="62" stopIfTrue="1">
      <formula>VLOOKUP(AU142&amp; "_1mM",CheckList,3,FALSE)=TRUE</formula>
    </cfRule>
  </conditionalFormatting>
  <conditionalFormatting sqref="O144">
    <cfRule type="expression" dxfId="1116" priority="66" stopIfTrue="1">
      <formula>VLOOKUP(H144,CheckList,3,FALSE)=TRUE</formula>
    </cfRule>
  </conditionalFormatting>
  <conditionalFormatting sqref="Q144">
    <cfRule type="expression" dxfId="1115" priority="67" stopIfTrue="1">
      <formula>VLOOKUP(H144&amp; "_1mM",CheckList,3,FALSE)=TRUE</formula>
    </cfRule>
  </conditionalFormatting>
  <conditionalFormatting sqref="AB144">
    <cfRule type="expression" dxfId="1114" priority="71" stopIfTrue="1">
      <formula>VLOOKUP(U144,CheckList,3,FALSE)=TRUE</formula>
    </cfRule>
  </conditionalFormatting>
  <conditionalFormatting sqref="AD144">
    <cfRule type="expression" dxfId="1113" priority="72" stopIfTrue="1">
      <formula>VLOOKUP(U144&amp; "_1mM",CheckList,3,FALSE)=TRUE</formula>
    </cfRule>
  </conditionalFormatting>
  <conditionalFormatting sqref="AO144">
    <cfRule type="expression" dxfId="1112" priority="76" stopIfTrue="1">
      <formula>VLOOKUP(AH144,CheckList,3,FALSE)=TRUE</formula>
    </cfRule>
  </conditionalFormatting>
  <conditionalFormatting sqref="AQ144">
    <cfRule type="expression" dxfId="1111" priority="77" stopIfTrue="1">
      <formula>VLOOKUP(AH144&amp; "_1mM",CheckList,3,FALSE)=TRUE</formula>
    </cfRule>
  </conditionalFormatting>
  <conditionalFormatting sqref="BB144">
    <cfRule type="expression" dxfId="1110" priority="81" stopIfTrue="1">
      <formula>VLOOKUP(AU144,CheckList,3,FALSE)=TRUE</formula>
    </cfRule>
  </conditionalFormatting>
  <conditionalFormatting sqref="BD144">
    <cfRule type="expression" dxfId="1109" priority="82" stopIfTrue="1">
      <formula>VLOOKUP(AU144&amp; "_1mM",CheckList,3,FALSE)=TRUE</formula>
    </cfRule>
  </conditionalFormatting>
  <conditionalFormatting sqref="O146">
    <cfRule type="expression" dxfId="1108" priority="86" stopIfTrue="1">
      <formula>VLOOKUP(H146,CheckList,3,FALSE)=TRUE</formula>
    </cfRule>
  </conditionalFormatting>
  <conditionalFormatting sqref="Q146">
    <cfRule type="expression" dxfId="1107" priority="87" stopIfTrue="1">
      <formula>VLOOKUP(H146&amp; "_1mM",CheckList,3,FALSE)=TRUE</formula>
    </cfRule>
  </conditionalFormatting>
  <conditionalFormatting sqref="AB146">
    <cfRule type="expression" dxfId="1106" priority="91" stopIfTrue="1">
      <formula>VLOOKUP(U146,CheckList,3,FALSE)=TRUE</formula>
    </cfRule>
  </conditionalFormatting>
  <conditionalFormatting sqref="AD146">
    <cfRule type="expression" dxfId="1105" priority="92" stopIfTrue="1">
      <formula>VLOOKUP(U146&amp; "_1mM",CheckList,3,FALSE)=TRUE</formula>
    </cfRule>
  </conditionalFormatting>
  <conditionalFormatting sqref="AO146">
    <cfRule type="expression" dxfId="1104" priority="96" stopIfTrue="1">
      <formula>VLOOKUP(AH146,CheckList,3,FALSE)=TRUE</formula>
    </cfRule>
  </conditionalFormatting>
  <conditionalFormatting sqref="AQ146">
    <cfRule type="expression" dxfId="1103" priority="97" stopIfTrue="1">
      <formula>VLOOKUP(AH146&amp; "_1mM",CheckList,3,FALSE)=TRUE</formula>
    </cfRule>
  </conditionalFormatting>
  <conditionalFormatting sqref="BB146">
    <cfRule type="expression" dxfId="1102" priority="101" stopIfTrue="1">
      <formula>VLOOKUP(AU146,CheckList,3,FALSE)=TRUE</formula>
    </cfRule>
  </conditionalFormatting>
  <conditionalFormatting sqref="BD146">
    <cfRule type="expression" dxfId="1101" priority="102" stopIfTrue="1">
      <formula>VLOOKUP(AU146&amp; "_1mM",CheckList,3,FALSE)=TRUE</formula>
    </cfRule>
  </conditionalFormatting>
  <conditionalFormatting sqref="O148">
    <cfRule type="expression" dxfId="1100" priority="106" stopIfTrue="1">
      <formula>VLOOKUP(H148,CheckList,3,FALSE)=TRUE</formula>
    </cfRule>
  </conditionalFormatting>
  <conditionalFormatting sqref="Q148">
    <cfRule type="expression" dxfId="1099" priority="107" stopIfTrue="1">
      <formula>VLOOKUP(H148&amp; "_1mM",CheckList,3,FALSE)=TRUE</formula>
    </cfRule>
  </conditionalFormatting>
  <conditionalFormatting sqref="AB148">
    <cfRule type="expression" dxfId="1098" priority="111" stopIfTrue="1">
      <formula>VLOOKUP(U148,CheckList,3,FALSE)=TRUE</formula>
    </cfRule>
  </conditionalFormatting>
  <conditionalFormatting sqref="AD148">
    <cfRule type="expression" dxfId="1097" priority="112" stopIfTrue="1">
      <formula>VLOOKUP(U148&amp; "_1mM",CheckList,3,FALSE)=TRUE</formula>
    </cfRule>
  </conditionalFormatting>
  <conditionalFormatting sqref="AO148">
    <cfRule type="expression" dxfId="1096" priority="116" stopIfTrue="1">
      <formula>VLOOKUP(AH148,CheckList,3,FALSE)=TRUE</formula>
    </cfRule>
  </conditionalFormatting>
  <conditionalFormatting sqref="AQ148">
    <cfRule type="expression" dxfId="1095" priority="117" stopIfTrue="1">
      <formula>VLOOKUP(AH148&amp; "_1mM",CheckList,3,FALSE)=TRUE</formula>
    </cfRule>
  </conditionalFormatting>
  <conditionalFormatting sqref="BB148">
    <cfRule type="expression" dxfId="1094" priority="121" stopIfTrue="1">
      <formula>VLOOKUP(AU148,CheckList,3,FALSE)=TRUE</formula>
    </cfRule>
  </conditionalFormatting>
  <conditionalFormatting sqref="BD148">
    <cfRule type="expression" dxfId="1093" priority="122" stopIfTrue="1">
      <formula>VLOOKUP(AU148&amp; "_1mM",CheckList,3,FALSE)=TRUE</formula>
    </cfRule>
  </conditionalFormatting>
  <conditionalFormatting sqref="O150">
    <cfRule type="expression" dxfId="1092" priority="126" stopIfTrue="1">
      <formula>VLOOKUP(H150,CheckList,3,FALSE)=TRUE</formula>
    </cfRule>
  </conditionalFormatting>
  <conditionalFormatting sqref="Q150">
    <cfRule type="expression" dxfId="1091" priority="127" stopIfTrue="1">
      <formula>VLOOKUP(H150&amp; "_1mM",CheckList,3,FALSE)=TRUE</formula>
    </cfRule>
  </conditionalFormatting>
  <conditionalFormatting sqref="AB150">
    <cfRule type="expression" dxfId="1090" priority="131" stopIfTrue="1">
      <formula>VLOOKUP(U150,CheckList,3,FALSE)=TRUE</formula>
    </cfRule>
  </conditionalFormatting>
  <conditionalFormatting sqref="AD150">
    <cfRule type="expression" dxfId="1089" priority="132" stopIfTrue="1">
      <formula>VLOOKUP(U150&amp; "_1mM",CheckList,3,FALSE)=TRUE</formula>
    </cfRule>
  </conditionalFormatting>
  <conditionalFormatting sqref="AO150">
    <cfRule type="expression" dxfId="1088" priority="136" stopIfTrue="1">
      <formula>VLOOKUP(AH150,CheckList,3,FALSE)=TRUE</formula>
    </cfRule>
  </conditionalFormatting>
  <conditionalFormatting sqref="AQ150">
    <cfRule type="expression" dxfId="1087" priority="137" stopIfTrue="1">
      <formula>VLOOKUP(AH150&amp; "_1mM",CheckList,3,FALSE)=TRUE</formula>
    </cfRule>
  </conditionalFormatting>
  <conditionalFormatting sqref="BB150">
    <cfRule type="expression" dxfId="1086" priority="141" stopIfTrue="1">
      <formula>VLOOKUP(AU150,CheckList,3,FALSE)=TRUE</formula>
    </cfRule>
  </conditionalFormatting>
  <conditionalFormatting sqref="BD150">
    <cfRule type="expression" dxfId="1085" priority="142" stopIfTrue="1">
      <formula>VLOOKUP(AU150&amp; "_1mM",CheckList,3,FALSE)=TRUE</formula>
    </cfRule>
  </conditionalFormatting>
  <conditionalFormatting sqref="O152">
    <cfRule type="expression" dxfId="1084" priority="146" stopIfTrue="1">
      <formula>VLOOKUP(H152,CheckList,3,FALSE)=TRUE</formula>
    </cfRule>
  </conditionalFormatting>
  <conditionalFormatting sqref="Q152">
    <cfRule type="expression" dxfId="1083" priority="147" stopIfTrue="1">
      <formula>VLOOKUP(H152&amp; "_1mM",CheckList,3,FALSE)=TRUE</formula>
    </cfRule>
  </conditionalFormatting>
  <conditionalFormatting sqref="AB152">
    <cfRule type="expression" dxfId="1082" priority="151" stopIfTrue="1">
      <formula>VLOOKUP(U152,CheckList,3,FALSE)=TRUE</formula>
    </cfRule>
  </conditionalFormatting>
  <conditionalFormatting sqref="AD152">
    <cfRule type="expression" dxfId="1081" priority="152" stopIfTrue="1">
      <formula>VLOOKUP(U152&amp; "_1mM",CheckList,3,FALSE)=TRUE</formula>
    </cfRule>
  </conditionalFormatting>
  <conditionalFormatting sqref="AO152">
    <cfRule type="expression" dxfId="1080" priority="156" stopIfTrue="1">
      <formula>VLOOKUP(AH152,CheckList,3,FALSE)=TRUE</formula>
    </cfRule>
  </conditionalFormatting>
  <conditionalFormatting sqref="AQ152">
    <cfRule type="expression" dxfId="1079" priority="157" stopIfTrue="1">
      <formula>VLOOKUP(AH152&amp; "_1mM",CheckList,3,FALSE)=TRUE</formula>
    </cfRule>
  </conditionalFormatting>
  <conditionalFormatting sqref="BB152">
    <cfRule type="expression" dxfId="1078" priority="161" stopIfTrue="1">
      <formula>VLOOKUP(AU152,CheckList,3,FALSE)=TRUE</formula>
    </cfRule>
  </conditionalFormatting>
  <conditionalFormatting sqref="BD152">
    <cfRule type="expression" dxfId="1077" priority="162" stopIfTrue="1">
      <formula>VLOOKUP(AU152&amp; "_1mM",CheckList,3,FALSE)=TRUE</formula>
    </cfRule>
  </conditionalFormatting>
  <conditionalFormatting sqref="O154">
    <cfRule type="expression" dxfId="1076" priority="166" stopIfTrue="1">
      <formula>VLOOKUP(H154,CheckList,3,FALSE)=TRUE</formula>
    </cfRule>
  </conditionalFormatting>
  <conditionalFormatting sqref="Q154">
    <cfRule type="expression" dxfId="1075" priority="167" stopIfTrue="1">
      <formula>VLOOKUP(H154&amp; "_1mM",CheckList,3,FALSE)=TRUE</formula>
    </cfRule>
  </conditionalFormatting>
  <conditionalFormatting sqref="AB154">
    <cfRule type="expression" dxfId="1074" priority="171" stopIfTrue="1">
      <formula>VLOOKUP(U154,CheckList,3,FALSE)=TRUE</formula>
    </cfRule>
  </conditionalFormatting>
  <conditionalFormatting sqref="AD154">
    <cfRule type="expression" dxfId="1073" priority="172" stopIfTrue="1">
      <formula>VLOOKUP(U154&amp; "_1mM",CheckList,3,FALSE)=TRUE</formula>
    </cfRule>
  </conditionalFormatting>
  <conditionalFormatting sqref="AO154">
    <cfRule type="expression" dxfId="1072" priority="176" stopIfTrue="1">
      <formula>VLOOKUP(AH154,CheckList,3,FALSE)=TRUE</formula>
    </cfRule>
  </conditionalFormatting>
  <conditionalFormatting sqref="AQ154">
    <cfRule type="expression" dxfId="1071" priority="177" stopIfTrue="1">
      <formula>VLOOKUP(AH154&amp; "_1mM",CheckList,3,FALSE)=TRUE</formula>
    </cfRule>
  </conditionalFormatting>
  <conditionalFormatting sqref="BB154">
    <cfRule type="expression" dxfId="1070" priority="181" stopIfTrue="1">
      <formula>VLOOKUP(AU154,CheckList,3,FALSE)=TRUE</formula>
    </cfRule>
  </conditionalFormatting>
  <conditionalFormatting sqref="BD154">
    <cfRule type="expression" dxfId="1069" priority="182" stopIfTrue="1">
      <formula>VLOOKUP(AU154&amp; "_1mM",CheckList,3,FALSE)=TRUE</formula>
    </cfRule>
  </conditionalFormatting>
  <conditionalFormatting sqref="O156">
    <cfRule type="expression" dxfId="1068" priority="186" stopIfTrue="1">
      <formula>VLOOKUP(H156,CheckList,3,FALSE)=TRUE</formula>
    </cfRule>
  </conditionalFormatting>
  <conditionalFormatting sqref="Q156">
    <cfRule type="expression" dxfId="1067" priority="187" stopIfTrue="1">
      <formula>VLOOKUP(H156&amp; "_1mM",CheckList,3,FALSE)=TRUE</formula>
    </cfRule>
  </conditionalFormatting>
  <conditionalFormatting sqref="AB156">
    <cfRule type="expression" dxfId="1066" priority="191" stopIfTrue="1">
      <formula>VLOOKUP(U156,CheckList,3,FALSE)=TRUE</formula>
    </cfRule>
  </conditionalFormatting>
  <conditionalFormatting sqref="AD156">
    <cfRule type="expression" dxfId="1065" priority="192" stopIfTrue="1">
      <formula>VLOOKUP(U156&amp; "_1mM",CheckList,3,FALSE)=TRUE</formula>
    </cfRule>
  </conditionalFormatting>
  <conditionalFormatting sqref="AO156">
    <cfRule type="expression" dxfId="1064" priority="196" stopIfTrue="1">
      <formula>VLOOKUP(AH156,CheckList,3,FALSE)=TRUE</formula>
    </cfRule>
  </conditionalFormatting>
  <conditionalFormatting sqref="AQ156">
    <cfRule type="expression" dxfId="1063" priority="197" stopIfTrue="1">
      <formula>VLOOKUP(AH156&amp; "_1mM",CheckList,3,FALSE)=TRUE</formula>
    </cfRule>
  </conditionalFormatting>
  <conditionalFormatting sqref="BB156">
    <cfRule type="expression" dxfId="1062" priority="201" stopIfTrue="1">
      <formula>VLOOKUP(AU156,CheckList,3,FALSE)=TRUE</formula>
    </cfRule>
  </conditionalFormatting>
  <conditionalFormatting sqref="BD156">
    <cfRule type="expression" dxfId="1061" priority="202" stopIfTrue="1">
      <formula>VLOOKUP(AU156&amp; "_1mM",CheckList,3,FALSE)=TRUE</formula>
    </cfRule>
  </conditionalFormatting>
  <conditionalFormatting sqref="O158">
    <cfRule type="expression" dxfId="1060" priority="206" stopIfTrue="1">
      <formula>VLOOKUP(H158,CheckList,3,FALSE)=TRUE</formula>
    </cfRule>
  </conditionalFormatting>
  <conditionalFormatting sqref="Q158">
    <cfRule type="expression" dxfId="1059" priority="207" stopIfTrue="1">
      <formula>VLOOKUP(H158&amp; "_1mM",CheckList,3,FALSE)=TRUE</formula>
    </cfRule>
  </conditionalFormatting>
  <conditionalFormatting sqref="AB158">
    <cfRule type="expression" dxfId="1058" priority="211" stopIfTrue="1">
      <formula>VLOOKUP(U158,CheckList,3,FALSE)=TRUE</formula>
    </cfRule>
  </conditionalFormatting>
  <conditionalFormatting sqref="AD158">
    <cfRule type="expression" dxfId="1057" priority="212" stopIfTrue="1">
      <formula>VLOOKUP(U158&amp; "_1mM",CheckList,3,FALSE)=TRUE</formula>
    </cfRule>
  </conditionalFormatting>
  <conditionalFormatting sqref="AO158">
    <cfRule type="expression" dxfId="1056" priority="216" stopIfTrue="1">
      <formula>VLOOKUP(AH158,CheckList,3,FALSE)=TRUE</formula>
    </cfRule>
  </conditionalFormatting>
  <conditionalFormatting sqref="AQ158">
    <cfRule type="expression" dxfId="1055" priority="217" stopIfTrue="1">
      <formula>VLOOKUP(AH158&amp; "_1mM",CheckList,3,FALSE)=TRUE</formula>
    </cfRule>
  </conditionalFormatting>
  <conditionalFormatting sqref="BB158">
    <cfRule type="expression" dxfId="1054" priority="221" stopIfTrue="1">
      <formula>VLOOKUP(AU158,CheckList,3,FALSE)=TRUE</formula>
    </cfRule>
  </conditionalFormatting>
  <conditionalFormatting sqref="BD158">
    <cfRule type="expression" dxfId="1053" priority="222" stopIfTrue="1">
      <formula>VLOOKUP(AU158&amp; "_1mM",CheckList,3,FALSE)=TRUE</formula>
    </cfRule>
  </conditionalFormatting>
  <conditionalFormatting sqref="O160">
    <cfRule type="expression" dxfId="1052" priority="226" stopIfTrue="1">
      <formula>VLOOKUP(H160,CheckList,3,FALSE)=TRUE</formula>
    </cfRule>
  </conditionalFormatting>
  <conditionalFormatting sqref="Q160">
    <cfRule type="expression" dxfId="1051" priority="227" stopIfTrue="1">
      <formula>VLOOKUP(H160&amp; "_1mM",CheckList,3,FALSE)=TRUE</formula>
    </cfRule>
  </conditionalFormatting>
  <conditionalFormatting sqref="AB160">
    <cfRule type="expression" dxfId="1050" priority="231" stopIfTrue="1">
      <formula>VLOOKUP(U160,CheckList,3,FALSE)=TRUE</formula>
    </cfRule>
  </conditionalFormatting>
  <conditionalFormatting sqref="AD160">
    <cfRule type="expression" dxfId="1049" priority="232" stopIfTrue="1">
      <formula>VLOOKUP(U160&amp; "_1mM",CheckList,3,FALSE)=TRUE</formula>
    </cfRule>
  </conditionalFormatting>
  <conditionalFormatting sqref="AO160">
    <cfRule type="expression" dxfId="1048" priority="236" stopIfTrue="1">
      <formula>VLOOKUP(AH160,CheckList,3,FALSE)=TRUE</formula>
    </cfRule>
  </conditionalFormatting>
  <conditionalFormatting sqref="AQ160">
    <cfRule type="expression" dxfId="1047" priority="237" stopIfTrue="1">
      <formula>VLOOKUP(AH160&amp; "_1mM",CheckList,3,FALSE)=TRUE</formula>
    </cfRule>
  </conditionalFormatting>
  <conditionalFormatting sqref="BB160">
    <cfRule type="expression" dxfId="1046" priority="241" stopIfTrue="1">
      <formula>VLOOKUP(AU160,CheckList,3,FALSE)=TRUE</formula>
    </cfRule>
  </conditionalFormatting>
  <conditionalFormatting sqref="BD160">
    <cfRule type="expression" dxfId="1045" priority="242" stopIfTrue="1">
      <formula>VLOOKUP(AU160&amp; "_1mM",CheckList,3,FALSE)=TRUE</formula>
    </cfRule>
  </conditionalFormatting>
  <conditionalFormatting sqref="O162">
    <cfRule type="expression" dxfId="1044" priority="246" stopIfTrue="1">
      <formula>VLOOKUP(H162,CheckList,3,FALSE)=TRUE</formula>
    </cfRule>
  </conditionalFormatting>
  <conditionalFormatting sqref="Q162">
    <cfRule type="expression" dxfId="1043" priority="247" stopIfTrue="1">
      <formula>VLOOKUP(H162&amp; "_1mM",CheckList,3,FALSE)=TRUE</formula>
    </cfRule>
  </conditionalFormatting>
  <conditionalFormatting sqref="AB162">
    <cfRule type="expression" dxfId="1042" priority="251" stopIfTrue="1">
      <formula>VLOOKUP(U162,CheckList,3,FALSE)=TRUE</formula>
    </cfRule>
  </conditionalFormatting>
  <conditionalFormatting sqref="AD162">
    <cfRule type="expression" dxfId="1041" priority="252" stopIfTrue="1">
      <formula>VLOOKUP(U162&amp; "_1mM",CheckList,3,FALSE)=TRUE</formula>
    </cfRule>
  </conditionalFormatting>
  <conditionalFormatting sqref="AO162">
    <cfRule type="expression" dxfId="1040" priority="256" stopIfTrue="1">
      <formula>VLOOKUP(AH162,CheckList,3,FALSE)=TRUE</formula>
    </cfRule>
  </conditionalFormatting>
  <conditionalFormatting sqref="AQ162">
    <cfRule type="expression" dxfId="1039" priority="257" stopIfTrue="1">
      <formula>VLOOKUP(AH162&amp; "_1mM",CheckList,3,FALSE)=TRUE</formula>
    </cfRule>
  </conditionalFormatting>
  <conditionalFormatting sqref="BB162">
    <cfRule type="expression" dxfId="1038" priority="261" stopIfTrue="1">
      <formula>VLOOKUP(AU162,CheckList,3,FALSE)=TRUE</formula>
    </cfRule>
  </conditionalFormatting>
  <conditionalFormatting sqref="BD162">
    <cfRule type="expression" dxfId="1037" priority="262" stopIfTrue="1">
      <formula>VLOOKUP(AU162&amp; "_1mM",CheckList,3,FALSE)=TRUE</formula>
    </cfRule>
  </conditionalFormatting>
  <conditionalFormatting sqref="O164">
    <cfRule type="expression" dxfId="1036" priority="266" stopIfTrue="1">
      <formula>VLOOKUP(H164,CheckList,3,FALSE)=TRUE</formula>
    </cfRule>
  </conditionalFormatting>
  <conditionalFormatting sqref="Q164">
    <cfRule type="expression" dxfId="1035" priority="267" stopIfTrue="1">
      <formula>VLOOKUP(H164&amp; "_1mM",CheckList,3,FALSE)=TRUE</formula>
    </cfRule>
  </conditionalFormatting>
  <conditionalFormatting sqref="AB164">
    <cfRule type="expression" dxfId="1034" priority="271" stopIfTrue="1">
      <formula>VLOOKUP(U164,CheckList,3,FALSE)=TRUE</formula>
    </cfRule>
  </conditionalFormatting>
  <conditionalFormatting sqref="AD164">
    <cfRule type="expression" dxfId="1033" priority="272" stopIfTrue="1">
      <formula>VLOOKUP(U164&amp; "_1mM",CheckList,3,FALSE)=TRUE</formula>
    </cfRule>
  </conditionalFormatting>
  <conditionalFormatting sqref="AO164">
    <cfRule type="expression" dxfId="1032" priority="276" stopIfTrue="1">
      <formula>VLOOKUP(AH164,CheckList,3,FALSE)=TRUE</formula>
    </cfRule>
  </conditionalFormatting>
  <conditionalFormatting sqref="AQ164">
    <cfRule type="expression" dxfId="1031" priority="277" stopIfTrue="1">
      <formula>VLOOKUP(AH164&amp; "_1mM",CheckList,3,FALSE)=TRUE</formula>
    </cfRule>
  </conditionalFormatting>
  <conditionalFormatting sqref="BB164">
    <cfRule type="expression" dxfId="1030" priority="281" stopIfTrue="1">
      <formula>VLOOKUP(AU164,CheckList,3,FALSE)=TRUE</formula>
    </cfRule>
  </conditionalFormatting>
  <conditionalFormatting sqref="BD164">
    <cfRule type="expression" dxfId="1029" priority="282" stopIfTrue="1">
      <formula>VLOOKUP(AU164&amp; "_1mM",CheckList,3,FALSE)=TRUE</formula>
    </cfRule>
  </conditionalFormatting>
  <conditionalFormatting sqref="O166">
    <cfRule type="expression" dxfId="1028" priority="286" stopIfTrue="1">
      <formula>VLOOKUP(H166,CheckList,3,FALSE)=TRUE</formula>
    </cfRule>
  </conditionalFormatting>
  <conditionalFormatting sqref="Q166">
    <cfRule type="expression" dxfId="1027" priority="287" stopIfTrue="1">
      <formula>VLOOKUP(H166&amp; "_1mM",CheckList,3,FALSE)=TRUE</formula>
    </cfRule>
  </conditionalFormatting>
  <conditionalFormatting sqref="AB166">
    <cfRule type="expression" dxfId="1026" priority="291" stopIfTrue="1">
      <formula>VLOOKUP(U166,CheckList,3,FALSE)=TRUE</formula>
    </cfRule>
  </conditionalFormatting>
  <conditionalFormatting sqref="AD166">
    <cfRule type="expression" dxfId="1025" priority="292" stopIfTrue="1">
      <formula>VLOOKUP(U166&amp; "_1mM",CheckList,3,FALSE)=TRUE</formula>
    </cfRule>
  </conditionalFormatting>
  <conditionalFormatting sqref="AO166">
    <cfRule type="expression" dxfId="1024" priority="296" stopIfTrue="1">
      <formula>VLOOKUP(AH166,CheckList,3,FALSE)=TRUE</formula>
    </cfRule>
  </conditionalFormatting>
  <conditionalFormatting sqref="AQ166">
    <cfRule type="expression" dxfId="1023" priority="297" stopIfTrue="1">
      <formula>VLOOKUP(AH166&amp; "_1mM",CheckList,3,FALSE)=TRUE</formula>
    </cfRule>
  </conditionalFormatting>
  <conditionalFormatting sqref="BB166">
    <cfRule type="expression" dxfId="1022" priority="301" stopIfTrue="1">
      <formula>VLOOKUP(AU166,CheckList,3,FALSE)=TRUE</formula>
    </cfRule>
  </conditionalFormatting>
  <conditionalFormatting sqref="BD166">
    <cfRule type="expression" dxfId="1021" priority="302" stopIfTrue="1">
      <formula>VLOOKUP(AU166&amp; "_1mM",CheckList,3,FALSE)=TRUE</formula>
    </cfRule>
  </conditionalFormatting>
  <conditionalFormatting sqref="O168">
    <cfRule type="expression" dxfId="1020" priority="306" stopIfTrue="1">
      <formula>VLOOKUP(H168,CheckList,3,FALSE)=TRUE</formula>
    </cfRule>
  </conditionalFormatting>
  <conditionalFormatting sqref="Q168">
    <cfRule type="expression" dxfId="1019" priority="307" stopIfTrue="1">
      <formula>VLOOKUP(H168&amp; "_1mM",CheckList,3,FALSE)=TRUE</formula>
    </cfRule>
  </conditionalFormatting>
  <conditionalFormatting sqref="AB168">
    <cfRule type="expression" dxfId="1018" priority="311" stopIfTrue="1">
      <formula>VLOOKUP(U168,CheckList,3,FALSE)=TRUE</formula>
    </cfRule>
  </conditionalFormatting>
  <conditionalFormatting sqref="AD168">
    <cfRule type="expression" dxfId="1017" priority="312" stopIfTrue="1">
      <formula>VLOOKUP(U168&amp; "_1mM",CheckList,3,FALSE)=TRUE</formula>
    </cfRule>
  </conditionalFormatting>
  <conditionalFormatting sqref="AO168">
    <cfRule type="expression" dxfId="1016" priority="316" stopIfTrue="1">
      <formula>VLOOKUP(AH168,CheckList,3,FALSE)=TRUE</formula>
    </cfRule>
  </conditionalFormatting>
  <conditionalFormatting sqref="AQ168">
    <cfRule type="expression" dxfId="1015" priority="317" stopIfTrue="1">
      <formula>VLOOKUP(AH168&amp; "_1mM",CheckList,3,FALSE)=TRUE</formula>
    </cfRule>
  </conditionalFormatting>
  <conditionalFormatting sqref="BB168">
    <cfRule type="expression" dxfId="1014" priority="321" stopIfTrue="1">
      <formula>VLOOKUP(AU168,CheckList,3,FALSE)=TRUE</formula>
    </cfRule>
  </conditionalFormatting>
  <conditionalFormatting sqref="BD168">
    <cfRule type="expression" dxfId="1013" priority="322" stopIfTrue="1">
      <formula>VLOOKUP(AU168&amp; "_1mM",CheckList,3,FALSE)=TRUE</formula>
    </cfRule>
  </conditionalFormatting>
  <conditionalFormatting sqref="O170">
    <cfRule type="expression" dxfId="1012" priority="326" stopIfTrue="1">
      <formula>VLOOKUP(H170,CheckList,3,FALSE)=TRUE</formula>
    </cfRule>
  </conditionalFormatting>
  <conditionalFormatting sqref="Q170">
    <cfRule type="expression" dxfId="1011" priority="327" stopIfTrue="1">
      <formula>VLOOKUP(H170&amp; "_1mM",CheckList,3,FALSE)=TRUE</formula>
    </cfRule>
  </conditionalFormatting>
  <conditionalFormatting sqref="AB170">
    <cfRule type="expression" dxfId="1010" priority="331" stopIfTrue="1">
      <formula>VLOOKUP(U170,CheckList,3,FALSE)=TRUE</formula>
    </cfRule>
  </conditionalFormatting>
  <conditionalFormatting sqref="AD170">
    <cfRule type="expression" dxfId="1009" priority="332" stopIfTrue="1">
      <formula>VLOOKUP(U170&amp; "_1mM",CheckList,3,FALSE)=TRUE</formula>
    </cfRule>
  </conditionalFormatting>
  <conditionalFormatting sqref="AO170">
    <cfRule type="expression" dxfId="1008" priority="336" stopIfTrue="1">
      <formula>VLOOKUP(AH170,CheckList,3,FALSE)=TRUE</formula>
    </cfRule>
  </conditionalFormatting>
  <conditionalFormatting sqref="AQ170">
    <cfRule type="expression" dxfId="1007" priority="337" stopIfTrue="1">
      <formula>VLOOKUP(AH170&amp; "_1mM",CheckList,3,FALSE)=TRUE</formula>
    </cfRule>
  </conditionalFormatting>
  <conditionalFormatting sqref="BB170">
    <cfRule type="expression" dxfId="1006" priority="341" stopIfTrue="1">
      <formula>VLOOKUP(AU170,CheckList,3,FALSE)=TRUE</formula>
    </cfRule>
  </conditionalFormatting>
  <conditionalFormatting sqref="BD170">
    <cfRule type="expression" dxfId="1005" priority="342" stopIfTrue="1">
      <formula>VLOOKUP(AU170&amp; "_1mM",CheckList,3,FALSE)=TRUE</formula>
    </cfRule>
  </conditionalFormatting>
  <conditionalFormatting sqref="O172">
    <cfRule type="expression" dxfId="1004" priority="346" stopIfTrue="1">
      <formula>VLOOKUP(H172,CheckList,3,FALSE)=TRUE</formula>
    </cfRule>
  </conditionalFormatting>
  <conditionalFormatting sqref="Q172">
    <cfRule type="expression" dxfId="1003" priority="347" stopIfTrue="1">
      <formula>VLOOKUP(H172&amp; "_1mM",CheckList,3,FALSE)=TRUE</formula>
    </cfRule>
  </conditionalFormatting>
  <conditionalFormatting sqref="AB172">
    <cfRule type="expression" dxfId="1002" priority="351" stopIfTrue="1">
      <formula>VLOOKUP(U172,CheckList,3,FALSE)=TRUE</formula>
    </cfRule>
  </conditionalFormatting>
  <conditionalFormatting sqref="AD172">
    <cfRule type="expression" dxfId="1001" priority="352" stopIfTrue="1">
      <formula>VLOOKUP(U172&amp; "_1mM",CheckList,3,FALSE)=TRUE</formula>
    </cfRule>
  </conditionalFormatting>
  <conditionalFormatting sqref="AO172">
    <cfRule type="expression" dxfId="1000" priority="356" stopIfTrue="1">
      <formula>VLOOKUP(AH172,CheckList,3,FALSE)=TRUE</formula>
    </cfRule>
  </conditionalFormatting>
  <conditionalFormatting sqref="AQ172">
    <cfRule type="expression" dxfId="999" priority="357" stopIfTrue="1">
      <formula>VLOOKUP(AH172&amp; "_1mM",CheckList,3,FALSE)=TRUE</formula>
    </cfRule>
  </conditionalFormatting>
  <conditionalFormatting sqref="BB172">
    <cfRule type="expression" dxfId="998" priority="361" stopIfTrue="1">
      <formula>VLOOKUP(AU172,CheckList,3,FALSE)=TRUE</formula>
    </cfRule>
  </conditionalFormatting>
  <conditionalFormatting sqref="BD172">
    <cfRule type="expression" dxfId="997" priority="362" stopIfTrue="1">
      <formula>VLOOKUP(AU172&amp; "_1mM",CheckList,3,FALSE)=TRUE</formula>
    </cfRule>
  </conditionalFormatting>
  <conditionalFormatting sqref="O174">
    <cfRule type="expression" dxfId="996" priority="366" stopIfTrue="1">
      <formula>VLOOKUP(H174,CheckList,3,FALSE)=TRUE</formula>
    </cfRule>
  </conditionalFormatting>
  <conditionalFormatting sqref="Q174">
    <cfRule type="expression" dxfId="995" priority="367" stopIfTrue="1">
      <formula>VLOOKUP(H174&amp; "_1mM",CheckList,3,FALSE)=TRUE</formula>
    </cfRule>
  </conditionalFormatting>
  <conditionalFormatting sqref="AB174">
    <cfRule type="expression" dxfId="994" priority="371" stopIfTrue="1">
      <formula>VLOOKUP(U174,CheckList,3,FALSE)=TRUE</formula>
    </cfRule>
  </conditionalFormatting>
  <conditionalFormatting sqref="AD174">
    <cfRule type="expression" dxfId="993" priority="372" stopIfTrue="1">
      <formula>VLOOKUP(U174&amp; "_1mM",CheckList,3,FALSE)=TRUE</formula>
    </cfRule>
  </conditionalFormatting>
  <conditionalFormatting sqref="AO174">
    <cfRule type="expression" dxfId="992" priority="376" stopIfTrue="1">
      <formula>VLOOKUP(AH174,CheckList,3,FALSE)=TRUE</formula>
    </cfRule>
  </conditionalFormatting>
  <conditionalFormatting sqref="AQ174">
    <cfRule type="expression" dxfId="991" priority="377" stopIfTrue="1">
      <formula>VLOOKUP(AH174&amp; "_1mM",CheckList,3,FALSE)=TRUE</formula>
    </cfRule>
  </conditionalFormatting>
  <conditionalFormatting sqref="BB174">
    <cfRule type="expression" dxfId="990" priority="381" stopIfTrue="1">
      <formula>VLOOKUP(AU174,CheckList,3,FALSE)=TRUE</formula>
    </cfRule>
  </conditionalFormatting>
  <conditionalFormatting sqref="BD174">
    <cfRule type="expression" dxfId="989" priority="382" stopIfTrue="1">
      <formula>VLOOKUP(AU174&amp; "_1mM",CheckList,3,FALSE)=TRUE</formula>
    </cfRule>
  </conditionalFormatting>
  <conditionalFormatting sqref="O176">
    <cfRule type="expression" dxfId="988" priority="386" stopIfTrue="1">
      <formula>VLOOKUP(H176,CheckList,3,FALSE)=TRUE</formula>
    </cfRule>
  </conditionalFormatting>
  <conditionalFormatting sqref="Q176">
    <cfRule type="expression" dxfId="987" priority="387" stopIfTrue="1">
      <formula>VLOOKUP(H176&amp; "_1mM",CheckList,3,FALSE)=TRUE</formula>
    </cfRule>
  </conditionalFormatting>
  <conditionalFormatting sqref="AB176">
    <cfRule type="expression" dxfId="986" priority="391" stopIfTrue="1">
      <formula>VLOOKUP(U176,CheckList,3,FALSE)=TRUE</formula>
    </cfRule>
  </conditionalFormatting>
  <conditionalFormatting sqref="AD176">
    <cfRule type="expression" dxfId="985" priority="392" stopIfTrue="1">
      <formula>VLOOKUP(U176&amp; "_1mM",CheckList,3,FALSE)=TRUE</formula>
    </cfRule>
  </conditionalFormatting>
  <conditionalFormatting sqref="AO176">
    <cfRule type="expression" dxfId="984" priority="396" stopIfTrue="1">
      <formula>VLOOKUP(AH176,CheckList,3,FALSE)=TRUE</formula>
    </cfRule>
  </conditionalFormatting>
  <conditionalFormatting sqref="AQ176">
    <cfRule type="expression" dxfId="983" priority="397" stopIfTrue="1">
      <formula>VLOOKUP(AH176&amp; "_1mM",CheckList,3,FALSE)=TRUE</formula>
    </cfRule>
  </conditionalFormatting>
  <conditionalFormatting sqref="BB176">
    <cfRule type="expression" dxfId="982" priority="401" stopIfTrue="1">
      <formula>VLOOKUP(AU176,CheckList,3,FALSE)=TRUE</formula>
    </cfRule>
  </conditionalFormatting>
  <conditionalFormatting sqref="BD176">
    <cfRule type="expression" dxfId="981" priority="402" stopIfTrue="1">
      <formula>VLOOKUP(AU176&amp; "_1mM",CheckList,3,FALSE)=TRUE</formula>
    </cfRule>
  </conditionalFormatting>
  <conditionalFormatting sqref="O178">
    <cfRule type="expression" dxfId="980" priority="406" stopIfTrue="1">
      <formula>VLOOKUP(H178,CheckList,3,FALSE)=TRUE</formula>
    </cfRule>
  </conditionalFormatting>
  <conditionalFormatting sqref="Q178">
    <cfRule type="expression" dxfId="979" priority="407" stopIfTrue="1">
      <formula>VLOOKUP(H178&amp; "_1mM",CheckList,3,FALSE)=TRUE</formula>
    </cfRule>
  </conditionalFormatting>
  <conditionalFormatting sqref="AB178">
    <cfRule type="expression" dxfId="978" priority="411" stopIfTrue="1">
      <formula>VLOOKUP(U178,CheckList,3,FALSE)=TRUE</formula>
    </cfRule>
  </conditionalFormatting>
  <conditionalFormatting sqref="AD178">
    <cfRule type="expression" dxfId="977" priority="412" stopIfTrue="1">
      <formula>VLOOKUP(U178&amp; "_1mM",CheckList,3,FALSE)=TRUE</formula>
    </cfRule>
  </conditionalFormatting>
  <conditionalFormatting sqref="AO178">
    <cfRule type="expression" dxfId="976" priority="416" stopIfTrue="1">
      <formula>VLOOKUP(AH178,CheckList,3,FALSE)=TRUE</formula>
    </cfRule>
  </conditionalFormatting>
  <conditionalFormatting sqref="AQ178">
    <cfRule type="expression" dxfId="975" priority="417" stopIfTrue="1">
      <formula>VLOOKUP(AH178&amp; "_1mM",CheckList,3,FALSE)=TRUE</formula>
    </cfRule>
  </conditionalFormatting>
  <conditionalFormatting sqref="BB178">
    <cfRule type="expression" dxfId="974" priority="421" stopIfTrue="1">
      <formula>VLOOKUP(AU178,CheckList,3,FALSE)=TRUE</formula>
    </cfRule>
  </conditionalFormatting>
  <conditionalFormatting sqref="BD178">
    <cfRule type="expression" dxfId="973" priority="422" stopIfTrue="1">
      <formula>VLOOKUP(AU178&amp; "_1mM",CheckList,3,FALSE)=TRUE</formula>
    </cfRule>
  </conditionalFormatting>
  <conditionalFormatting sqref="O180">
    <cfRule type="expression" dxfId="972" priority="426" stopIfTrue="1">
      <formula>VLOOKUP(H180,CheckList,3,FALSE)=TRUE</formula>
    </cfRule>
  </conditionalFormatting>
  <conditionalFormatting sqref="Q180">
    <cfRule type="expression" dxfId="971" priority="427" stopIfTrue="1">
      <formula>VLOOKUP(H180&amp; "_1mM",CheckList,3,FALSE)=TRUE</formula>
    </cfRule>
  </conditionalFormatting>
  <conditionalFormatting sqref="AB180">
    <cfRule type="expression" dxfId="970" priority="431" stopIfTrue="1">
      <formula>VLOOKUP(U180,CheckList,3,FALSE)=TRUE</formula>
    </cfRule>
  </conditionalFormatting>
  <conditionalFormatting sqref="AD180">
    <cfRule type="expression" dxfId="969" priority="432" stopIfTrue="1">
      <formula>VLOOKUP(U180&amp; "_1mM",CheckList,3,FALSE)=TRUE</formula>
    </cfRule>
  </conditionalFormatting>
  <conditionalFormatting sqref="AO180">
    <cfRule type="expression" dxfId="968" priority="436" stopIfTrue="1">
      <formula>VLOOKUP(AH180,CheckList,3,FALSE)=TRUE</formula>
    </cfRule>
  </conditionalFormatting>
  <conditionalFormatting sqref="AQ180">
    <cfRule type="expression" dxfId="967" priority="437" stopIfTrue="1">
      <formula>VLOOKUP(AH180&amp; "_1mM",CheckList,3,FALSE)=TRUE</formula>
    </cfRule>
  </conditionalFormatting>
  <conditionalFormatting sqref="BB180">
    <cfRule type="expression" dxfId="966" priority="441" stopIfTrue="1">
      <formula>VLOOKUP(AU180,CheckList,3,FALSE)=TRUE</formula>
    </cfRule>
  </conditionalFormatting>
  <conditionalFormatting sqref="BD180">
    <cfRule type="expression" dxfId="965" priority="442" stopIfTrue="1">
      <formula>VLOOKUP(AU180&amp; "_1mM",CheckList,3,FALSE)=TRUE</formula>
    </cfRule>
  </conditionalFormatting>
  <conditionalFormatting sqref="O182">
    <cfRule type="expression" dxfId="964" priority="446" stopIfTrue="1">
      <formula>VLOOKUP(H182,CheckList,3,FALSE)=TRUE</formula>
    </cfRule>
  </conditionalFormatting>
  <conditionalFormatting sqref="Q182">
    <cfRule type="expression" dxfId="963" priority="447" stopIfTrue="1">
      <formula>VLOOKUP(H182&amp; "_1mM",CheckList,3,FALSE)=TRUE</formula>
    </cfRule>
  </conditionalFormatting>
  <conditionalFormatting sqref="AB182">
    <cfRule type="expression" dxfId="962" priority="451" stopIfTrue="1">
      <formula>VLOOKUP(U182,CheckList,3,FALSE)=TRUE</formula>
    </cfRule>
  </conditionalFormatting>
  <conditionalFormatting sqref="AD182">
    <cfRule type="expression" dxfId="961" priority="452" stopIfTrue="1">
      <formula>VLOOKUP(U182&amp; "_1mM",CheckList,3,FALSE)=TRUE</formula>
    </cfRule>
  </conditionalFormatting>
  <conditionalFormatting sqref="AO182">
    <cfRule type="expression" dxfId="960" priority="456" stopIfTrue="1">
      <formula>VLOOKUP(AH182,CheckList,3,FALSE)=TRUE</formula>
    </cfRule>
  </conditionalFormatting>
  <conditionalFormatting sqref="AQ182">
    <cfRule type="expression" dxfId="959" priority="457" stopIfTrue="1">
      <formula>VLOOKUP(AH182&amp; "_1mM",CheckList,3,FALSE)=TRUE</formula>
    </cfRule>
  </conditionalFormatting>
  <conditionalFormatting sqref="BB182">
    <cfRule type="expression" dxfId="958" priority="461" stopIfTrue="1">
      <formula>VLOOKUP(AU182,CheckList,3,FALSE)=TRUE</formula>
    </cfRule>
  </conditionalFormatting>
  <conditionalFormatting sqref="BD182">
    <cfRule type="expression" dxfId="957" priority="462" stopIfTrue="1">
      <formula>VLOOKUP(AU182&amp; "_1mM",CheckList,3,FALSE)=TRUE</formula>
    </cfRule>
  </conditionalFormatting>
  <conditionalFormatting sqref="O184">
    <cfRule type="expression" dxfId="956" priority="466" stopIfTrue="1">
      <formula>VLOOKUP(H184,CheckList,3,FALSE)=TRUE</formula>
    </cfRule>
  </conditionalFormatting>
  <conditionalFormatting sqref="Q184">
    <cfRule type="expression" dxfId="955" priority="467" stopIfTrue="1">
      <formula>VLOOKUP(H184&amp; "_1mM",CheckList,3,FALSE)=TRUE</formula>
    </cfRule>
  </conditionalFormatting>
  <conditionalFormatting sqref="AB184">
    <cfRule type="expression" dxfId="954" priority="471" stopIfTrue="1">
      <formula>VLOOKUP(U184,CheckList,3,FALSE)=TRUE</formula>
    </cfRule>
  </conditionalFormatting>
  <conditionalFormatting sqref="AD184">
    <cfRule type="expression" dxfId="953" priority="472" stopIfTrue="1">
      <formula>VLOOKUP(U184&amp; "_1mM",CheckList,3,FALSE)=TRUE</formula>
    </cfRule>
  </conditionalFormatting>
  <conditionalFormatting sqref="AO184">
    <cfRule type="expression" dxfId="952" priority="476" stopIfTrue="1">
      <formula>VLOOKUP(AH184,CheckList,3,FALSE)=TRUE</formula>
    </cfRule>
  </conditionalFormatting>
  <conditionalFormatting sqref="AQ184">
    <cfRule type="expression" dxfId="951" priority="477" stopIfTrue="1">
      <formula>VLOOKUP(AH184&amp; "_1mM",CheckList,3,FALSE)=TRUE</formula>
    </cfRule>
  </conditionalFormatting>
  <conditionalFormatting sqref="BB184">
    <cfRule type="expression" dxfId="950" priority="481" stopIfTrue="1">
      <formula>VLOOKUP(AU184,CheckList,3,FALSE)=TRUE</formula>
    </cfRule>
  </conditionalFormatting>
  <conditionalFormatting sqref="BD184">
    <cfRule type="expression" dxfId="949" priority="482" stopIfTrue="1">
      <formula>VLOOKUP(AU184&amp; "_1mM",CheckList,3,FALSE)=TRUE</formula>
    </cfRule>
  </conditionalFormatting>
  <conditionalFormatting sqref="O186">
    <cfRule type="expression" dxfId="948" priority="486" stopIfTrue="1">
      <formula>VLOOKUP(H186,CheckList,3,FALSE)=TRUE</formula>
    </cfRule>
  </conditionalFormatting>
  <conditionalFormatting sqref="Q186">
    <cfRule type="expression" dxfId="947" priority="487" stopIfTrue="1">
      <formula>VLOOKUP(H186&amp; "_1mM",CheckList,3,FALSE)=TRUE</formula>
    </cfRule>
  </conditionalFormatting>
  <conditionalFormatting sqref="AB186">
    <cfRule type="expression" dxfId="946" priority="491" stopIfTrue="1">
      <formula>VLOOKUP(U186,CheckList,3,FALSE)=TRUE</formula>
    </cfRule>
  </conditionalFormatting>
  <conditionalFormatting sqref="AD186">
    <cfRule type="expression" dxfId="945" priority="492" stopIfTrue="1">
      <formula>VLOOKUP(U186&amp; "_1mM",CheckList,3,FALSE)=TRUE</formula>
    </cfRule>
  </conditionalFormatting>
  <conditionalFormatting sqref="AO186">
    <cfRule type="expression" dxfId="944" priority="496" stopIfTrue="1">
      <formula>VLOOKUP(AH186,CheckList,3,FALSE)=TRUE</formula>
    </cfRule>
  </conditionalFormatting>
  <conditionalFormatting sqref="AQ186">
    <cfRule type="expression" dxfId="943" priority="497" stopIfTrue="1">
      <formula>VLOOKUP(AH186&amp; "_1mM",CheckList,3,FALSE)=TRUE</formula>
    </cfRule>
  </conditionalFormatting>
  <conditionalFormatting sqref="BB186">
    <cfRule type="expression" dxfId="942" priority="501" stopIfTrue="1">
      <formula>VLOOKUP(AU186,CheckList,3,FALSE)=TRUE</formula>
    </cfRule>
  </conditionalFormatting>
  <conditionalFormatting sqref="BD186">
    <cfRule type="expression" dxfId="941" priority="502" stopIfTrue="1">
      <formula>VLOOKUP(AU186&amp; "_1mM",CheckList,3,FALSE)=TRUE</formula>
    </cfRule>
  </conditionalFormatting>
  <conditionalFormatting sqref="O188">
    <cfRule type="expression" dxfId="940" priority="506" stopIfTrue="1">
      <formula>VLOOKUP(H188,CheckList,3,FALSE)=TRUE</formula>
    </cfRule>
  </conditionalFormatting>
  <conditionalFormatting sqref="Q188">
    <cfRule type="expression" dxfId="939" priority="507" stopIfTrue="1">
      <formula>VLOOKUP(H188&amp; "_1mM",CheckList,3,FALSE)=TRUE</formula>
    </cfRule>
  </conditionalFormatting>
  <conditionalFormatting sqref="AB188">
    <cfRule type="expression" dxfId="938" priority="511" stopIfTrue="1">
      <formula>VLOOKUP(U188,CheckList,3,FALSE)=TRUE</formula>
    </cfRule>
  </conditionalFormatting>
  <conditionalFormatting sqref="AD188">
    <cfRule type="expression" dxfId="937" priority="512" stopIfTrue="1">
      <formula>VLOOKUP(U188&amp; "_1mM",CheckList,3,FALSE)=TRUE</formula>
    </cfRule>
  </conditionalFormatting>
  <conditionalFormatting sqref="AO188">
    <cfRule type="expression" dxfId="936" priority="516" stopIfTrue="1">
      <formula>VLOOKUP(AH188,CheckList,3,FALSE)=TRUE</formula>
    </cfRule>
  </conditionalFormatting>
  <conditionalFormatting sqref="AQ188">
    <cfRule type="expression" dxfId="935" priority="517" stopIfTrue="1">
      <formula>VLOOKUP(AH188&amp; "_1mM",CheckList,3,FALSE)=TRUE</formula>
    </cfRule>
  </conditionalFormatting>
  <conditionalFormatting sqref="BB188">
    <cfRule type="expression" dxfId="934" priority="521" stopIfTrue="1">
      <formula>VLOOKUP(AU188,CheckList,3,FALSE)=TRUE</formula>
    </cfRule>
  </conditionalFormatting>
  <conditionalFormatting sqref="BD188">
    <cfRule type="expression" dxfId="933" priority="522" stopIfTrue="1">
      <formula>VLOOKUP(AU188&amp; "_1mM",CheckList,3,FALSE)=TRUE</formula>
    </cfRule>
  </conditionalFormatting>
  <conditionalFormatting sqref="O190">
    <cfRule type="expression" dxfId="932" priority="526" stopIfTrue="1">
      <formula>VLOOKUP(H190,CheckList,3,FALSE)=TRUE</formula>
    </cfRule>
  </conditionalFormatting>
  <conditionalFormatting sqref="Q190">
    <cfRule type="expression" dxfId="931" priority="527" stopIfTrue="1">
      <formula>VLOOKUP(H190&amp; "_1mM",CheckList,3,FALSE)=TRUE</formula>
    </cfRule>
  </conditionalFormatting>
  <conditionalFormatting sqref="AB190">
    <cfRule type="expression" dxfId="930" priority="531" stopIfTrue="1">
      <formula>VLOOKUP(U190,CheckList,3,FALSE)=TRUE</formula>
    </cfRule>
  </conditionalFormatting>
  <conditionalFormatting sqref="AD190">
    <cfRule type="expression" dxfId="929" priority="532" stopIfTrue="1">
      <formula>VLOOKUP(U190&amp; "_1mM",CheckList,3,FALSE)=TRUE</formula>
    </cfRule>
  </conditionalFormatting>
  <conditionalFormatting sqref="AO190">
    <cfRule type="expression" dxfId="928" priority="536" stopIfTrue="1">
      <formula>VLOOKUP(AH190,CheckList,3,FALSE)=TRUE</formula>
    </cfRule>
  </conditionalFormatting>
  <conditionalFormatting sqref="AQ190">
    <cfRule type="expression" dxfId="927" priority="537" stopIfTrue="1">
      <formula>VLOOKUP(AH190&amp; "_1mM",CheckList,3,FALSE)=TRUE</formula>
    </cfRule>
  </conditionalFormatting>
  <conditionalFormatting sqref="BB190">
    <cfRule type="expression" dxfId="926" priority="541" stopIfTrue="1">
      <formula>VLOOKUP(AU190,CheckList,3,FALSE)=TRUE</formula>
    </cfRule>
  </conditionalFormatting>
  <conditionalFormatting sqref="BD190">
    <cfRule type="expression" dxfId="925" priority="542" stopIfTrue="1">
      <formula>VLOOKUP(AU190&amp; "_1mM",CheckList,3,FALSE)=TRUE</formula>
    </cfRule>
  </conditionalFormatting>
  <conditionalFormatting sqref="O192">
    <cfRule type="expression" dxfId="924" priority="546" stopIfTrue="1">
      <formula>VLOOKUP(H192,CheckList,3,FALSE)=TRUE</formula>
    </cfRule>
  </conditionalFormatting>
  <conditionalFormatting sqref="Q192">
    <cfRule type="expression" dxfId="923" priority="547" stopIfTrue="1">
      <formula>VLOOKUP(H192&amp; "_1mM",CheckList,3,FALSE)=TRUE</formula>
    </cfRule>
  </conditionalFormatting>
  <conditionalFormatting sqref="AB192">
    <cfRule type="expression" dxfId="922" priority="551" stopIfTrue="1">
      <formula>VLOOKUP(U192,CheckList,3,FALSE)=TRUE</formula>
    </cfRule>
  </conditionalFormatting>
  <conditionalFormatting sqref="AD192">
    <cfRule type="expression" dxfId="921" priority="552" stopIfTrue="1">
      <formula>VLOOKUP(U192&amp; "_1mM",CheckList,3,FALSE)=TRUE</formula>
    </cfRule>
  </conditionalFormatting>
  <conditionalFormatting sqref="AO192">
    <cfRule type="expression" dxfId="920" priority="556" stopIfTrue="1">
      <formula>VLOOKUP(AH192,CheckList,3,FALSE)=TRUE</formula>
    </cfRule>
  </conditionalFormatting>
  <conditionalFormatting sqref="AQ192">
    <cfRule type="expression" dxfId="919" priority="557" stopIfTrue="1">
      <formula>VLOOKUP(AH192&amp; "_1mM",CheckList,3,FALSE)=TRUE</formula>
    </cfRule>
  </conditionalFormatting>
  <conditionalFormatting sqref="BB192">
    <cfRule type="expression" dxfId="918" priority="561" stopIfTrue="1">
      <formula>VLOOKUP(AU192,CheckList,3,FALSE)=TRUE</formula>
    </cfRule>
  </conditionalFormatting>
  <conditionalFormatting sqref="BD192">
    <cfRule type="expression" dxfId="917" priority="562" stopIfTrue="1">
      <formula>VLOOKUP(AU192&amp; "_1mM",CheckList,3,FALSE)=TRUE</formula>
    </cfRule>
  </conditionalFormatting>
  <conditionalFormatting sqref="O194">
    <cfRule type="expression" dxfId="916" priority="566" stopIfTrue="1">
      <formula>VLOOKUP(H194,CheckList,3,FALSE)=TRUE</formula>
    </cfRule>
  </conditionalFormatting>
  <conditionalFormatting sqref="Q194">
    <cfRule type="expression" dxfId="915" priority="567" stopIfTrue="1">
      <formula>VLOOKUP(H194&amp; "_1mM",CheckList,3,FALSE)=TRUE</formula>
    </cfRule>
  </conditionalFormatting>
  <conditionalFormatting sqref="AB194">
    <cfRule type="expression" dxfId="914" priority="571" stopIfTrue="1">
      <formula>VLOOKUP(U194,CheckList,3,FALSE)=TRUE</formula>
    </cfRule>
  </conditionalFormatting>
  <conditionalFormatting sqref="AD194">
    <cfRule type="expression" dxfId="913" priority="572" stopIfTrue="1">
      <formula>VLOOKUP(U194&amp; "_1mM",CheckList,3,FALSE)=TRUE</formula>
    </cfRule>
  </conditionalFormatting>
  <conditionalFormatting sqref="AO194">
    <cfRule type="expression" dxfId="912" priority="576" stopIfTrue="1">
      <formula>VLOOKUP(AH194,CheckList,3,FALSE)=TRUE</formula>
    </cfRule>
  </conditionalFormatting>
  <conditionalFormatting sqref="AQ194">
    <cfRule type="expression" dxfId="911" priority="577" stopIfTrue="1">
      <formula>VLOOKUP(AH194&amp; "_1mM",CheckList,3,FALSE)=TRUE</formula>
    </cfRule>
  </conditionalFormatting>
  <conditionalFormatting sqref="BB194">
    <cfRule type="expression" dxfId="910" priority="581" stopIfTrue="1">
      <formula>VLOOKUP(AU194,CheckList,3,FALSE)=TRUE</formula>
    </cfRule>
  </conditionalFormatting>
  <conditionalFormatting sqref="BD194">
    <cfRule type="expression" dxfId="909" priority="582" stopIfTrue="1">
      <formula>VLOOKUP(AU194&amp; "_1mM",CheckList,3,FALSE)=TRUE</formula>
    </cfRule>
  </conditionalFormatting>
  <conditionalFormatting sqref="O196">
    <cfRule type="expression" dxfId="908" priority="586" stopIfTrue="1">
      <formula>VLOOKUP(H196,CheckList,3,FALSE)=TRUE</formula>
    </cfRule>
  </conditionalFormatting>
  <conditionalFormatting sqref="Q196">
    <cfRule type="expression" dxfId="907" priority="587" stopIfTrue="1">
      <formula>VLOOKUP(H196&amp; "_1mM",CheckList,3,FALSE)=TRUE</formula>
    </cfRule>
  </conditionalFormatting>
  <conditionalFormatting sqref="AB196">
    <cfRule type="expression" dxfId="906" priority="591" stopIfTrue="1">
      <formula>VLOOKUP(U196,CheckList,3,FALSE)=TRUE</formula>
    </cfRule>
  </conditionalFormatting>
  <conditionalFormatting sqref="AD196">
    <cfRule type="expression" dxfId="905" priority="592" stopIfTrue="1">
      <formula>VLOOKUP(U196&amp; "_1mM",CheckList,3,FALSE)=TRUE</formula>
    </cfRule>
  </conditionalFormatting>
  <conditionalFormatting sqref="AO196">
    <cfRule type="expression" dxfId="904" priority="596" stopIfTrue="1">
      <formula>VLOOKUP(AH196,CheckList,3,FALSE)=TRUE</formula>
    </cfRule>
  </conditionalFormatting>
  <conditionalFormatting sqref="AQ196">
    <cfRule type="expression" dxfId="903" priority="597" stopIfTrue="1">
      <formula>VLOOKUP(AH196&amp; "_1mM",CheckList,3,FALSE)=TRUE</formula>
    </cfRule>
  </conditionalFormatting>
  <conditionalFormatting sqref="BB196">
    <cfRule type="expression" dxfId="902" priority="601" stopIfTrue="1">
      <formula>VLOOKUP(AU196,CheckList,3,FALSE)=TRUE</formula>
    </cfRule>
  </conditionalFormatting>
  <conditionalFormatting sqref="BD196">
    <cfRule type="expression" dxfId="901" priority="602" stopIfTrue="1">
      <formula>VLOOKUP(AU196&amp; "_1mM",CheckList,3,FALSE)=TRUE</formula>
    </cfRule>
  </conditionalFormatting>
  <conditionalFormatting sqref="O198">
    <cfRule type="expression" dxfId="900" priority="606" stopIfTrue="1">
      <formula>VLOOKUP(H198,CheckList,3,FALSE)=TRUE</formula>
    </cfRule>
  </conditionalFormatting>
  <conditionalFormatting sqref="Q198">
    <cfRule type="expression" dxfId="899" priority="607" stopIfTrue="1">
      <formula>VLOOKUP(H198&amp; "_1mM",CheckList,3,FALSE)=TRUE</formula>
    </cfRule>
  </conditionalFormatting>
  <conditionalFormatting sqref="AB198">
    <cfRule type="expression" dxfId="898" priority="611" stopIfTrue="1">
      <formula>VLOOKUP(U198,CheckList,3,FALSE)=TRUE</formula>
    </cfRule>
  </conditionalFormatting>
  <conditionalFormatting sqref="AD198">
    <cfRule type="expression" dxfId="897" priority="612" stopIfTrue="1">
      <formula>VLOOKUP(U198&amp; "_1mM",CheckList,3,FALSE)=TRUE</formula>
    </cfRule>
  </conditionalFormatting>
  <conditionalFormatting sqref="AO198">
    <cfRule type="expression" dxfId="896" priority="616" stopIfTrue="1">
      <formula>VLOOKUP(AH198,CheckList,3,FALSE)=TRUE</formula>
    </cfRule>
  </conditionalFormatting>
  <conditionalFormatting sqref="AQ198">
    <cfRule type="expression" dxfId="895" priority="617" stopIfTrue="1">
      <formula>VLOOKUP(AH198&amp; "_1mM",CheckList,3,FALSE)=TRUE</formula>
    </cfRule>
  </conditionalFormatting>
  <conditionalFormatting sqref="BB198">
    <cfRule type="expression" dxfId="894" priority="621" stopIfTrue="1">
      <formula>VLOOKUP(AU198,CheckList,3,FALSE)=TRUE</formula>
    </cfRule>
  </conditionalFormatting>
  <conditionalFormatting sqref="BD198">
    <cfRule type="expression" dxfId="893" priority="622" stopIfTrue="1">
      <formula>VLOOKUP(AU198&amp; "_1mM",CheckList,3,FALSE)=TRUE</formula>
    </cfRule>
  </conditionalFormatting>
  <conditionalFormatting sqref="O200">
    <cfRule type="expression" dxfId="892" priority="626" stopIfTrue="1">
      <formula>VLOOKUP(H200,CheckList,3,FALSE)=TRUE</formula>
    </cfRule>
  </conditionalFormatting>
  <conditionalFormatting sqref="Q200">
    <cfRule type="expression" dxfId="891" priority="627" stopIfTrue="1">
      <formula>VLOOKUP(H200&amp; "_1mM",CheckList,3,FALSE)=TRUE</formula>
    </cfRule>
  </conditionalFormatting>
  <conditionalFormatting sqref="AB200">
    <cfRule type="expression" dxfId="890" priority="631" stopIfTrue="1">
      <formula>VLOOKUP(U200,CheckList,3,FALSE)=TRUE</formula>
    </cfRule>
  </conditionalFormatting>
  <conditionalFormatting sqref="AD200">
    <cfRule type="expression" dxfId="889" priority="632" stopIfTrue="1">
      <formula>VLOOKUP(U200&amp; "_1mM",CheckList,3,FALSE)=TRUE</formula>
    </cfRule>
  </conditionalFormatting>
  <conditionalFormatting sqref="AO200">
    <cfRule type="expression" dxfId="888" priority="636" stopIfTrue="1">
      <formula>VLOOKUP(AH200,CheckList,3,FALSE)=TRUE</formula>
    </cfRule>
  </conditionalFormatting>
  <conditionalFormatting sqref="AQ200">
    <cfRule type="expression" dxfId="887" priority="637" stopIfTrue="1">
      <formula>VLOOKUP(AH200&amp; "_1mM",CheckList,3,FALSE)=TRUE</formula>
    </cfRule>
  </conditionalFormatting>
  <conditionalFormatting sqref="BB200">
    <cfRule type="expression" dxfId="886" priority="641" stopIfTrue="1">
      <formula>VLOOKUP(AU200,CheckList,3,FALSE)=TRUE</formula>
    </cfRule>
  </conditionalFormatting>
  <conditionalFormatting sqref="BD200">
    <cfRule type="expression" dxfId="885" priority="642" stopIfTrue="1">
      <formula>VLOOKUP(AU200&amp; "_1mM",CheckList,3,FALSE)=TRUE</formula>
    </cfRule>
  </conditionalFormatting>
  <conditionalFormatting sqref="O204">
    <cfRule type="expression" dxfId="884" priority="646" stopIfTrue="1">
      <formula>VLOOKUP(H204,CheckList,3,FALSE)=TRUE</formula>
    </cfRule>
  </conditionalFormatting>
  <conditionalFormatting sqref="Q204">
    <cfRule type="expression" dxfId="883" priority="647" stopIfTrue="1">
      <formula>VLOOKUP(H204&amp; "_1mM",CheckList,3,FALSE)=TRUE</formula>
    </cfRule>
  </conditionalFormatting>
  <conditionalFormatting sqref="AB204">
    <cfRule type="expression" dxfId="882" priority="651" stopIfTrue="1">
      <formula>VLOOKUP(U204,CheckList,3,FALSE)=TRUE</formula>
    </cfRule>
  </conditionalFormatting>
  <conditionalFormatting sqref="AD204">
    <cfRule type="expression" dxfId="881" priority="652" stopIfTrue="1">
      <formula>VLOOKUP(U204&amp; "_1mM",CheckList,3,FALSE)=TRUE</formula>
    </cfRule>
  </conditionalFormatting>
  <conditionalFormatting sqref="AO204">
    <cfRule type="expression" dxfId="880" priority="656" stopIfTrue="1">
      <formula>VLOOKUP(AH204,CheckList,3,FALSE)=TRUE</formula>
    </cfRule>
  </conditionalFormatting>
  <conditionalFormatting sqref="AQ204">
    <cfRule type="expression" dxfId="879" priority="657" stopIfTrue="1">
      <formula>VLOOKUP(AH204&amp; "_1mM",CheckList,3,FALSE)=TRUE</formula>
    </cfRule>
  </conditionalFormatting>
  <conditionalFormatting sqref="BB204">
    <cfRule type="expression" dxfId="878" priority="661" stopIfTrue="1">
      <formula>VLOOKUP(AU204,CheckList,3,FALSE)=TRUE</formula>
    </cfRule>
  </conditionalFormatting>
  <conditionalFormatting sqref="BD204">
    <cfRule type="expression" dxfId="877" priority="662" stopIfTrue="1">
      <formula>VLOOKUP(AU204&amp; "_1mM",CheckList,3,FALSE)=TRUE</formula>
    </cfRule>
  </conditionalFormatting>
  <conditionalFormatting sqref="H209">
    <cfRule type="expression" dxfId="876" priority="663" stopIfTrue="1">
      <formula>VLOOKUP(H209,CheckList,3,FALSE)=TRUE</formula>
    </cfRule>
  </conditionalFormatting>
  <conditionalFormatting sqref="H209">
    <cfRule type="expression" dxfId="875" priority="664" stopIfTrue="1">
      <formula>VLOOKUP(H209&amp; "_1mM",CheckList,3,FALSE)=TRUE</formula>
    </cfRule>
  </conditionalFormatting>
  <conditionalFormatting sqref="H209">
    <cfRule type="expression" dxfId="874" priority="665" stopIfTrue="1">
      <formula>$BM$137=TRUE</formula>
    </cfRule>
  </conditionalFormatting>
  <conditionalFormatting sqref="O209">
    <cfRule type="expression" dxfId="873" priority="666" stopIfTrue="1">
      <formula>VLOOKUP(H209,CheckList,3,FALSE)=TRUE</formula>
    </cfRule>
  </conditionalFormatting>
  <conditionalFormatting sqref="Q209">
    <cfRule type="expression" dxfId="872" priority="667" stopIfTrue="1">
      <formula>VLOOKUP(H209&amp; "_1mM",CheckList,3,FALSE)=TRUE</formula>
    </cfRule>
  </conditionalFormatting>
  <conditionalFormatting sqref="U209">
    <cfRule type="expression" dxfId="871" priority="668" stopIfTrue="1">
      <formula>VLOOKUP(U209,CheckList,3,FALSE)=TRUE</formula>
    </cfRule>
  </conditionalFormatting>
  <conditionalFormatting sqref="U209">
    <cfRule type="expression" dxfId="870" priority="669" stopIfTrue="1">
      <formula>VLOOKUP(U209&amp; "_1mM",CheckList,3,FALSE)=TRUE</formula>
    </cfRule>
  </conditionalFormatting>
  <conditionalFormatting sqref="U209">
    <cfRule type="expression" dxfId="869" priority="670" stopIfTrue="1">
      <formula>$BM$137=TRUE</formula>
    </cfRule>
  </conditionalFormatting>
  <conditionalFormatting sqref="AB209">
    <cfRule type="expression" dxfId="868" priority="671" stopIfTrue="1">
      <formula>VLOOKUP(U209,CheckList,3,FALSE)=TRUE</formula>
    </cfRule>
  </conditionalFormatting>
  <conditionalFormatting sqref="AH209">
    <cfRule type="expression" dxfId="867" priority="672" stopIfTrue="1">
      <formula>VLOOKUP(AH209,CheckList,3,FALSE)=TRUE</formula>
    </cfRule>
  </conditionalFormatting>
  <conditionalFormatting sqref="AH209">
    <cfRule type="expression" dxfId="866" priority="673" stopIfTrue="1">
      <formula>VLOOKUP(AH209&amp; "_1mM",CheckList,3,FALSE)=TRUE</formula>
    </cfRule>
  </conditionalFormatting>
  <conditionalFormatting sqref="AH209">
    <cfRule type="expression" dxfId="865" priority="674" stopIfTrue="1">
      <formula>$BM$137=TRUE</formula>
    </cfRule>
  </conditionalFormatting>
  <conditionalFormatting sqref="AO209">
    <cfRule type="expression" dxfId="864" priority="675" stopIfTrue="1">
      <formula>VLOOKUP(AH209,CheckList,3,FALSE)=TRUE</formula>
    </cfRule>
  </conditionalFormatting>
  <conditionalFormatting sqref="AU209">
    <cfRule type="expression" dxfId="863" priority="676" stopIfTrue="1">
      <formula>VLOOKUP(AU209,CheckList,3,FALSE)=TRUE</formula>
    </cfRule>
  </conditionalFormatting>
  <conditionalFormatting sqref="AU209">
    <cfRule type="expression" dxfId="862" priority="677" stopIfTrue="1">
      <formula>VLOOKUP(AU209&amp; "_1mM",CheckList,3,FALSE)=TRUE</formula>
    </cfRule>
  </conditionalFormatting>
  <conditionalFormatting sqref="AU209">
    <cfRule type="expression" dxfId="861" priority="678" stopIfTrue="1">
      <formula>$BM$137=TRUE</formula>
    </cfRule>
  </conditionalFormatting>
  <conditionalFormatting sqref="BB209">
    <cfRule type="expression" dxfId="860" priority="679" stopIfTrue="1">
      <formula>VLOOKUP(AU209,CheckList,3,FALSE)=TRUE</formula>
    </cfRule>
  </conditionalFormatting>
  <conditionalFormatting sqref="BD209">
    <cfRule type="expression" dxfId="859" priority="680" stopIfTrue="1">
      <formula>VLOOKUP(AU209&amp; "_1mM",CheckList,3,FALSE)=TRUE</formula>
    </cfRule>
  </conditionalFormatting>
  <conditionalFormatting sqref="H211">
    <cfRule type="expression" dxfId="858" priority="681" stopIfTrue="1">
      <formula>VLOOKUP(H211,CheckList,3,FALSE)=TRUE</formula>
    </cfRule>
  </conditionalFormatting>
  <conditionalFormatting sqref="H211">
    <cfRule type="expression" dxfId="857" priority="682" stopIfTrue="1">
      <formula>VLOOKUP(H211&amp; "_1mM",CheckList,3,FALSE)=TRUE</formula>
    </cfRule>
  </conditionalFormatting>
  <conditionalFormatting sqref="H211">
    <cfRule type="expression" dxfId="856" priority="683" stopIfTrue="1">
      <formula>$BM$137=TRUE</formula>
    </cfRule>
  </conditionalFormatting>
  <conditionalFormatting sqref="O211">
    <cfRule type="expression" dxfId="855" priority="684" stopIfTrue="1">
      <formula>VLOOKUP(H211,CheckList,3,FALSE)=TRUE</formula>
    </cfRule>
  </conditionalFormatting>
  <conditionalFormatting sqref="U211">
    <cfRule type="expression" dxfId="854" priority="685" stopIfTrue="1">
      <formula>VLOOKUP(U211,CheckList,3,FALSE)=TRUE</formula>
    </cfRule>
  </conditionalFormatting>
  <conditionalFormatting sqref="U211">
    <cfRule type="expression" dxfId="853" priority="686" stopIfTrue="1">
      <formula>VLOOKUP(U211&amp; "_1mM",CheckList,3,FALSE)=TRUE</formula>
    </cfRule>
  </conditionalFormatting>
  <conditionalFormatting sqref="U211">
    <cfRule type="expression" dxfId="852" priority="687" stopIfTrue="1">
      <formula>$BM$137=TRUE</formula>
    </cfRule>
  </conditionalFormatting>
  <conditionalFormatting sqref="AB211">
    <cfRule type="expression" dxfId="851" priority="688" stopIfTrue="1">
      <formula>VLOOKUP(U211,CheckList,3,FALSE)=TRUE</formula>
    </cfRule>
  </conditionalFormatting>
  <conditionalFormatting sqref="AD211">
    <cfRule type="expression" dxfId="850" priority="689" stopIfTrue="1">
      <formula>VLOOKUP(U211&amp; "_1mM",CheckList,3,FALSE)=TRUE</formula>
    </cfRule>
  </conditionalFormatting>
  <conditionalFormatting sqref="AH211">
    <cfRule type="expression" dxfId="849" priority="690" stopIfTrue="1">
      <formula>VLOOKUP(AH211,CheckList,3,FALSE)=TRUE</formula>
    </cfRule>
  </conditionalFormatting>
  <conditionalFormatting sqref="AH211">
    <cfRule type="expression" dxfId="848" priority="691" stopIfTrue="1">
      <formula>VLOOKUP(AH211&amp; "_1mM",CheckList,3,FALSE)=TRUE</formula>
    </cfRule>
  </conditionalFormatting>
  <conditionalFormatting sqref="AH211">
    <cfRule type="expression" dxfId="847" priority="692" stopIfTrue="1">
      <formula>$BM$137=TRUE</formula>
    </cfRule>
  </conditionalFormatting>
  <conditionalFormatting sqref="AO211">
    <cfRule type="expression" dxfId="846" priority="693" stopIfTrue="1">
      <formula>VLOOKUP(AH211,CheckList,3,FALSE)=TRUE</formula>
    </cfRule>
  </conditionalFormatting>
  <conditionalFormatting sqref="AU211">
    <cfRule type="expression" dxfId="845" priority="694" stopIfTrue="1">
      <formula>VLOOKUP(AU211,CheckList,3,FALSE)=TRUE</formula>
    </cfRule>
  </conditionalFormatting>
  <conditionalFormatting sqref="AU211">
    <cfRule type="expression" dxfId="844" priority="695" stopIfTrue="1">
      <formula>VLOOKUP(AU211&amp; "_1mM",CheckList,3,FALSE)=TRUE</formula>
    </cfRule>
  </conditionalFormatting>
  <conditionalFormatting sqref="AU211">
    <cfRule type="expression" dxfId="843" priority="696" stopIfTrue="1">
      <formula>$BM$137=TRUE</formula>
    </cfRule>
  </conditionalFormatting>
  <conditionalFormatting sqref="BB211">
    <cfRule type="expression" dxfId="842" priority="697" stopIfTrue="1">
      <formula>VLOOKUP(AU211,CheckList,3,FALSE)=TRUE</formula>
    </cfRule>
  </conditionalFormatting>
  <conditionalFormatting sqref="BD211">
    <cfRule type="expression" dxfId="841" priority="698" stopIfTrue="1">
      <formula>VLOOKUP(AU211&amp; "_1mM",CheckList,3,FALSE)=TRUE</formula>
    </cfRule>
  </conditionalFormatting>
  <conditionalFormatting sqref="H213">
    <cfRule type="expression" dxfId="840" priority="699" stopIfTrue="1">
      <formula>VLOOKUP(H213,CheckList,3,FALSE)=TRUE</formula>
    </cfRule>
  </conditionalFormatting>
  <conditionalFormatting sqref="H213">
    <cfRule type="expression" dxfId="839" priority="700" stopIfTrue="1">
      <formula>VLOOKUP(H213&amp; "_1mM",CheckList,3,FALSE)=TRUE</formula>
    </cfRule>
  </conditionalFormatting>
  <conditionalFormatting sqref="H213">
    <cfRule type="expression" dxfId="838" priority="701" stopIfTrue="1">
      <formula>$BM$137=TRUE</formula>
    </cfRule>
  </conditionalFormatting>
  <conditionalFormatting sqref="O213">
    <cfRule type="expression" dxfId="837" priority="702" stopIfTrue="1">
      <formula>VLOOKUP(H213,CheckList,3,FALSE)=TRUE</formula>
    </cfRule>
  </conditionalFormatting>
  <conditionalFormatting sqref="Q213">
    <cfRule type="expression" dxfId="836" priority="703" stopIfTrue="1">
      <formula>VLOOKUP(H213&amp; "_1mM",CheckList,3,FALSE)=TRUE</formula>
    </cfRule>
  </conditionalFormatting>
  <conditionalFormatting sqref="U213">
    <cfRule type="expression" dxfId="835" priority="704" stopIfTrue="1">
      <formula>VLOOKUP(U213,CheckList,3,FALSE)=TRUE</formula>
    </cfRule>
  </conditionalFormatting>
  <conditionalFormatting sqref="U213">
    <cfRule type="expression" dxfId="834" priority="705" stopIfTrue="1">
      <formula>VLOOKUP(U213&amp; "_1mM",CheckList,3,FALSE)=TRUE</formula>
    </cfRule>
  </conditionalFormatting>
  <conditionalFormatting sqref="U213">
    <cfRule type="expression" dxfId="833" priority="706" stopIfTrue="1">
      <formula>$BM$137=TRUE</formula>
    </cfRule>
  </conditionalFormatting>
  <conditionalFormatting sqref="AB213">
    <cfRule type="expression" dxfId="832" priority="707" stopIfTrue="1">
      <formula>VLOOKUP(U213,CheckList,3,FALSE)=TRUE</formula>
    </cfRule>
  </conditionalFormatting>
  <conditionalFormatting sqref="AD213">
    <cfRule type="expression" dxfId="831" priority="708" stopIfTrue="1">
      <formula>VLOOKUP(U213&amp; "_1mM",CheckList,3,FALSE)=TRUE</formula>
    </cfRule>
  </conditionalFormatting>
  <conditionalFormatting sqref="AH213">
    <cfRule type="expression" dxfId="830" priority="709" stopIfTrue="1">
      <formula>VLOOKUP(AH213,CheckList,3,FALSE)=TRUE</formula>
    </cfRule>
  </conditionalFormatting>
  <conditionalFormatting sqref="AH213">
    <cfRule type="expression" dxfId="829" priority="710" stopIfTrue="1">
      <formula>VLOOKUP(AH213&amp; "_1mM",CheckList,3,FALSE)=TRUE</formula>
    </cfRule>
  </conditionalFormatting>
  <conditionalFormatting sqref="AH213">
    <cfRule type="expression" dxfId="828" priority="711" stopIfTrue="1">
      <formula>$BM$137=TRUE</formula>
    </cfRule>
  </conditionalFormatting>
  <conditionalFormatting sqref="AO213">
    <cfRule type="expression" dxfId="827" priority="712" stopIfTrue="1">
      <formula>VLOOKUP(AH213,CheckList,3,FALSE)=TRUE</formula>
    </cfRule>
  </conditionalFormatting>
  <conditionalFormatting sqref="AU213">
    <cfRule type="expression" dxfId="826" priority="713" stopIfTrue="1">
      <formula>VLOOKUP(AU213,CheckList,3,FALSE)=TRUE</formula>
    </cfRule>
  </conditionalFormatting>
  <conditionalFormatting sqref="AU213">
    <cfRule type="expression" dxfId="825" priority="714" stopIfTrue="1">
      <formula>VLOOKUP(AU213&amp; "_1mM",CheckList,3,FALSE)=TRUE</formula>
    </cfRule>
  </conditionalFormatting>
  <conditionalFormatting sqref="AU213">
    <cfRule type="expression" dxfId="824" priority="715" stopIfTrue="1">
      <formula>$BM$137=TRUE</formula>
    </cfRule>
  </conditionalFormatting>
  <conditionalFormatting sqref="BB213">
    <cfRule type="expression" dxfId="823" priority="716" stopIfTrue="1">
      <formula>VLOOKUP(AU213,CheckList,3,FALSE)=TRUE</formula>
    </cfRule>
  </conditionalFormatting>
  <conditionalFormatting sqref="H215">
    <cfRule type="expression" dxfId="822" priority="717" stopIfTrue="1">
      <formula>VLOOKUP(H215,CheckList,3,FALSE)=TRUE</formula>
    </cfRule>
  </conditionalFormatting>
  <conditionalFormatting sqref="H215">
    <cfRule type="expression" dxfId="821" priority="718" stopIfTrue="1">
      <formula>VLOOKUP(H215&amp; "_1mM",CheckList,3,FALSE)=TRUE</formula>
    </cfRule>
  </conditionalFormatting>
  <conditionalFormatting sqref="H215">
    <cfRule type="expression" dxfId="820" priority="719" stopIfTrue="1">
      <formula>$BM$137=TRUE</formula>
    </cfRule>
  </conditionalFormatting>
  <conditionalFormatting sqref="O215">
    <cfRule type="expression" dxfId="819" priority="720" stopIfTrue="1">
      <formula>VLOOKUP(H215,CheckList,3,FALSE)=TRUE</formula>
    </cfRule>
  </conditionalFormatting>
  <conditionalFormatting sqref="U215">
    <cfRule type="expression" dxfId="818" priority="721" stopIfTrue="1">
      <formula>VLOOKUP(U215,CheckList,3,FALSE)=TRUE</formula>
    </cfRule>
  </conditionalFormatting>
  <conditionalFormatting sqref="U215">
    <cfRule type="expression" dxfId="817" priority="722" stopIfTrue="1">
      <formula>VLOOKUP(U215&amp; "_1mM",CheckList,3,FALSE)=TRUE</formula>
    </cfRule>
  </conditionalFormatting>
  <conditionalFormatting sqref="U215">
    <cfRule type="expression" dxfId="816" priority="723" stopIfTrue="1">
      <formula>$BM$137=TRUE</formula>
    </cfRule>
  </conditionalFormatting>
  <conditionalFormatting sqref="AB215">
    <cfRule type="expression" dxfId="815" priority="724" stopIfTrue="1">
      <formula>VLOOKUP(U215,CheckList,3,FALSE)=TRUE</formula>
    </cfRule>
  </conditionalFormatting>
  <conditionalFormatting sqref="AH215">
    <cfRule type="expression" dxfId="814" priority="725" stopIfTrue="1">
      <formula>VLOOKUP(AH215,CheckList,3,FALSE)=TRUE</formula>
    </cfRule>
  </conditionalFormatting>
  <conditionalFormatting sqref="AH215">
    <cfRule type="expression" dxfId="813" priority="726" stopIfTrue="1">
      <formula>VLOOKUP(AH215&amp; "_1mM",CheckList,3,FALSE)=TRUE</formula>
    </cfRule>
  </conditionalFormatting>
  <conditionalFormatting sqref="AH215">
    <cfRule type="expression" dxfId="812" priority="727" stopIfTrue="1">
      <formula>$BM$137=TRUE</formula>
    </cfRule>
  </conditionalFormatting>
  <conditionalFormatting sqref="AO215">
    <cfRule type="expression" dxfId="811" priority="728" stopIfTrue="1">
      <formula>VLOOKUP(AH215,CheckList,3,FALSE)=TRUE</formula>
    </cfRule>
  </conditionalFormatting>
  <conditionalFormatting sqref="AU215">
    <cfRule type="expression" dxfId="810" priority="729" stopIfTrue="1">
      <formula>VLOOKUP(AU215,CheckList,3,FALSE)=TRUE</formula>
    </cfRule>
  </conditionalFormatting>
  <conditionalFormatting sqref="AU215">
    <cfRule type="expression" dxfId="809" priority="730" stopIfTrue="1">
      <formula>VLOOKUP(AU215&amp; "_1mM",CheckList,3,FALSE)=TRUE</formula>
    </cfRule>
  </conditionalFormatting>
  <conditionalFormatting sqref="AU215">
    <cfRule type="expression" dxfId="808" priority="731" stopIfTrue="1">
      <formula>$BM$137=TRUE</formula>
    </cfRule>
  </conditionalFormatting>
  <conditionalFormatting sqref="BB215">
    <cfRule type="expression" dxfId="807" priority="732" stopIfTrue="1">
      <formula>VLOOKUP(AU215,CheckList,3,FALSE)=TRUE</formula>
    </cfRule>
  </conditionalFormatting>
  <conditionalFormatting sqref="H217">
    <cfRule type="expression" dxfId="806" priority="733" stopIfTrue="1">
      <formula>VLOOKUP(H217,CheckList,3,FALSE)=TRUE</formula>
    </cfRule>
  </conditionalFormatting>
  <conditionalFormatting sqref="H217">
    <cfRule type="expression" dxfId="805" priority="734" stopIfTrue="1">
      <formula>VLOOKUP(H217&amp; "_1mM",CheckList,3,FALSE)=TRUE</formula>
    </cfRule>
  </conditionalFormatting>
  <conditionalFormatting sqref="H217">
    <cfRule type="expression" dxfId="804" priority="735" stopIfTrue="1">
      <formula>$BM$137=TRUE</formula>
    </cfRule>
  </conditionalFormatting>
  <conditionalFormatting sqref="O217">
    <cfRule type="expression" dxfId="803" priority="736" stopIfTrue="1">
      <formula>VLOOKUP(H217,CheckList,3,FALSE)=TRUE</formula>
    </cfRule>
  </conditionalFormatting>
  <conditionalFormatting sqref="U217">
    <cfRule type="expression" dxfId="802" priority="737" stopIfTrue="1">
      <formula>VLOOKUP(U217,CheckList,3,FALSE)=TRUE</formula>
    </cfRule>
  </conditionalFormatting>
  <conditionalFormatting sqref="U217">
    <cfRule type="expression" dxfId="801" priority="738" stopIfTrue="1">
      <formula>VLOOKUP(U217&amp; "_1mM",CheckList,3,FALSE)=TRUE</formula>
    </cfRule>
  </conditionalFormatting>
  <conditionalFormatting sqref="U217">
    <cfRule type="expression" dxfId="800" priority="739" stopIfTrue="1">
      <formula>$BM$137=TRUE</formula>
    </cfRule>
  </conditionalFormatting>
  <conditionalFormatting sqref="AB217">
    <cfRule type="expression" dxfId="799" priority="740" stopIfTrue="1">
      <formula>VLOOKUP(U217,CheckList,3,FALSE)=TRUE</formula>
    </cfRule>
  </conditionalFormatting>
  <conditionalFormatting sqref="AH217">
    <cfRule type="expression" dxfId="798" priority="741" stopIfTrue="1">
      <formula>VLOOKUP(AH217,CheckList,3,FALSE)=TRUE</formula>
    </cfRule>
  </conditionalFormatting>
  <conditionalFormatting sqref="AH217">
    <cfRule type="expression" dxfId="797" priority="742" stopIfTrue="1">
      <formula>VLOOKUP(AH217&amp; "_1mM",CheckList,3,FALSE)=TRUE</formula>
    </cfRule>
  </conditionalFormatting>
  <conditionalFormatting sqref="AH217">
    <cfRule type="expression" dxfId="796" priority="743" stopIfTrue="1">
      <formula>$BM$137=TRUE</formula>
    </cfRule>
  </conditionalFormatting>
  <conditionalFormatting sqref="AO217">
    <cfRule type="expression" dxfId="795" priority="744" stopIfTrue="1">
      <formula>VLOOKUP(AH217,CheckList,3,FALSE)=TRUE</formula>
    </cfRule>
  </conditionalFormatting>
  <conditionalFormatting sqref="AQ217">
    <cfRule type="expression" dxfId="794" priority="745" stopIfTrue="1">
      <formula>VLOOKUP(AH217&amp; "_1mM",CheckList,3,FALSE)=TRUE</formula>
    </cfRule>
  </conditionalFormatting>
  <conditionalFormatting sqref="AU217">
    <cfRule type="expression" dxfId="793" priority="746" stopIfTrue="1">
      <formula>VLOOKUP(AU217,CheckList,3,FALSE)=TRUE</formula>
    </cfRule>
  </conditionalFormatting>
  <conditionalFormatting sqref="AU217">
    <cfRule type="expression" dxfId="792" priority="747" stopIfTrue="1">
      <formula>VLOOKUP(AU217&amp; "_1mM",CheckList,3,FALSE)=TRUE</formula>
    </cfRule>
  </conditionalFormatting>
  <conditionalFormatting sqref="AU217">
    <cfRule type="expression" dxfId="791" priority="748" stopIfTrue="1">
      <formula>$BM$137=TRUE</formula>
    </cfRule>
  </conditionalFormatting>
  <conditionalFormatting sqref="BB217">
    <cfRule type="expression" dxfId="790" priority="749" stopIfTrue="1">
      <formula>VLOOKUP(AU217,CheckList,3,FALSE)=TRUE</formula>
    </cfRule>
  </conditionalFormatting>
  <conditionalFormatting sqref="BD217">
    <cfRule type="expression" dxfId="789" priority="750" stopIfTrue="1">
      <formula>VLOOKUP(AU217&amp; "_1mM",CheckList,3,FALSE)=TRUE</formula>
    </cfRule>
  </conditionalFormatting>
  <conditionalFormatting sqref="H219">
    <cfRule type="expression" dxfId="788" priority="751" stopIfTrue="1">
      <formula>VLOOKUP(H219,CheckList,3,FALSE)=TRUE</formula>
    </cfRule>
  </conditionalFormatting>
  <conditionalFormatting sqref="H219">
    <cfRule type="expression" dxfId="787" priority="752" stopIfTrue="1">
      <formula>VLOOKUP(H219&amp; "_1mM",CheckList,3,FALSE)=TRUE</formula>
    </cfRule>
  </conditionalFormatting>
  <conditionalFormatting sqref="H219">
    <cfRule type="expression" dxfId="786" priority="753" stopIfTrue="1">
      <formula>$BM$137=TRUE</formula>
    </cfRule>
  </conditionalFormatting>
  <conditionalFormatting sqref="O219">
    <cfRule type="expression" dxfId="785" priority="754" stopIfTrue="1">
      <formula>VLOOKUP(H219,CheckList,3,FALSE)=TRUE</formula>
    </cfRule>
  </conditionalFormatting>
  <conditionalFormatting sqref="Q219">
    <cfRule type="expression" dxfId="784" priority="755" stopIfTrue="1">
      <formula>VLOOKUP(H219&amp; "_1mM",CheckList,3,FALSE)=TRUE</formula>
    </cfRule>
  </conditionalFormatting>
  <conditionalFormatting sqref="U219">
    <cfRule type="expression" dxfId="783" priority="756" stopIfTrue="1">
      <formula>VLOOKUP(U219,CheckList,3,FALSE)=TRUE</formula>
    </cfRule>
  </conditionalFormatting>
  <conditionalFormatting sqref="U219">
    <cfRule type="expression" dxfId="782" priority="757" stopIfTrue="1">
      <formula>VLOOKUP(U219&amp; "_1mM",CheckList,3,FALSE)=TRUE</formula>
    </cfRule>
  </conditionalFormatting>
  <conditionalFormatting sqref="U219">
    <cfRule type="expression" dxfId="781" priority="758" stopIfTrue="1">
      <formula>$BM$137=TRUE</formula>
    </cfRule>
  </conditionalFormatting>
  <conditionalFormatting sqref="AB219">
    <cfRule type="expression" dxfId="780" priority="759" stopIfTrue="1">
      <formula>VLOOKUP(U219,CheckList,3,FALSE)=TRUE</formula>
    </cfRule>
  </conditionalFormatting>
  <conditionalFormatting sqref="AD219">
    <cfRule type="expression" dxfId="779" priority="760" stopIfTrue="1">
      <formula>VLOOKUP(U219&amp; "_1mM",CheckList,3,FALSE)=TRUE</formula>
    </cfRule>
  </conditionalFormatting>
  <conditionalFormatting sqref="AH219">
    <cfRule type="expression" dxfId="778" priority="761" stopIfTrue="1">
      <formula>VLOOKUP(AH219,CheckList,3,FALSE)=TRUE</formula>
    </cfRule>
  </conditionalFormatting>
  <conditionalFormatting sqref="AH219">
    <cfRule type="expression" dxfId="777" priority="762" stopIfTrue="1">
      <formula>VLOOKUP(AH219&amp; "_1mM",CheckList,3,FALSE)=TRUE</formula>
    </cfRule>
  </conditionalFormatting>
  <conditionalFormatting sqref="AH219">
    <cfRule type="expression" dxfId="776" priority="763" stopIfTrue="1">
      <formula>$BM$137=TRUE</formula>
    </cfRule>
  </conditionalFormatting>
  <conditionalFormatting sqref="AO219">
    <cfRule type="expression" dxfId="775" priority="764" stopIfTrue="1">
      <formula>VLOOKUP(AH219,CheckList,3,FALSE)=TRUE</formula>
    </cfRule>
  </conditionalFormatting>
  <conditionalFormatting sqref="AQ219">
    <cfRule type="expression" dxfId="774" priority="765" stopIfTrue="1">
      <formula>VLOOKUP(AH219&amp; "_1mM",CheckList,3,FALSE)=TRUE</formula>
    </cfRule>
  </conditionalFormatting>
  <conditionalFormatting sqref="AU219">
    <cfRule type="expression" dxfId="773" priority="766" stopIfTrue="1">
      <formula>VLOOKUP(AU219,CheckList,3,FALSE)=TRUE</formula>
    </cfRule>
  </conditionalFormatting>
  <conditionalFormatting sqref="AU219">
    <cfRule type="expression" dxfId="772" priority="767" stopIfTrue="1">
      <formula>VLOOKUP(AU219&amp; "_1mM",CheckList,3,FALSE)=TRUE</formula>
    </cfRule>
  </conditionalFormatting>
  <conditionalFormatting sqref="AU219">
    <cfRule type="expression" dxfId="771" priority="768" stopIfTrue="1">
      <formula>$BM$137=TRUE</formula>
    </cfRule>
  </conditionalFormatting>
  <conditionalFormatting sqref="BB219">
    <cfRule type="expression" dxfId="770" priority="769" stopIfTrue="1">
      <formula>VLOOKUP(AU219,CheckList,3,FALSE)=TRUE</formula>
    </cfRule>
  </conditionalFormatting>
  <conditionalFormatting sqref="H221">
    <cfRule type="expression" dxfId="769" priority="770" stopIfTrue="1">
      <formula>VLOOKUP(H221,CheckList,3,FALSE)=TRUE</formula>
    </cfRule>
  </conditionalFormatting>
  <conditionalFormatting sqref="H221">
    <cfRule type="expression" dxfId="768" priority="771" stopIfTrue="1">
      <formula>VLOOKUP(H221&amp; "_1mM",CheckList,3,FALSE)=TRUE</formula>
    </cfRule>
  </conditionalFormatting>
  <conditionalFormatting sqref="H221">
    <cfRule type="expression" dxfId="767" priority="772" stopIfTrue="1">
      <formula>$BM$137=TRUE</formula>
    </cfRule>
  </conditionalFormatting>
  <conditionalFormatting sqref="O221">
    <cfRule type="expression" dxfId="766" priority="773" stopIfTrue="1">
      <formula>VLOOKUP(H221,CheckList,3,FALSE)=TRUE</formula>
    </cfRule>
  </conditionalFormatting>
  <conditionalFormatting sqref="Q221">
    <cfRule type="expression" dxfId="765" priority="774" stopIfTrue="1">
      <formula>VLOOKUP(H221&amp; "_1mM",CheckList,3,FALSE)=TRUE</formula>
    </cfRule>
  </conditionalFormatting>
  <conditionalFormatting sqref="U221">
    <cfRule type="expression" dxfId="764" priority="775" stopIfTrue="1">
      <formula>VLOOKUP(U221,CheckList,3,FALSE)=TRUE</formula>
    </cfRule>
  </conditionalFormatting>
  <conditionalFormatting sqref="U221">
    <cfRule type="expression" dxfId="763" priority="776" stopIfTrue="1">
      <formula>VLOOKUP(U221&amp; "_1mM",CheckList,3,FALSE)=TRUE</formula>
    </cfRule>
  </conditionalFormatting>
  <conditionalFormatting sqref="U221">
    <cfRule type="expression" dxfId="762" priority="777" stopIfTrue="1">
      <formula>$BM$137=TRUE</formula>
    </cfRule>
  </conditionalFormatting>
  <conditionalFormatting sqref="AB221">
    <cfRule type="expression" dxfId="761" priority="778" stopIfTrue="1">
      <formula>VLOOKUP(U221,CheckList,3,FALSE)=TRUE</formula>
    </cfRule>
  </conditionalFormatting>
  <conditionalFormatting sqref="AD221">
    <cfRule type="expression" dxfId="760" priority="779" stopIfTrue="1">
      <formula>VLOOKUP(U221&amp; "_1mM",CheckList,3,FALSE)=TRUE</formula>
    </cfRule>
  </conditionalFormatting>
  <conditionalFormatting sqref="AH221">
    <cfRule type="expression" dxfId="759" priority="780" stopIfTrue="1">
      <formula>VLOOKUP(AH221,CheckList,3,FALSE)=TRUE</formula>
    </cfRule>
  </conditionalFormatting>
  <conditionalFormatting sqref="AH221">
    <cfRule type="expression" dxfId="758" priority="781" stopIfTrue="1">
      <formula>VLOOKUP(AH221&amp; "_1mM",CheckList,3,FALSE)=TRUE</formula>
    </cfRule>
  </conditionalFormatting>
  <conditionalFormatting sqref="AH221">
    <cfRule type="expression" dxfId="757" priority="782" stopIfTrue="1">
      <formula>$BM$137=TRUE</formula>
    </cfRule>
  </conditionalFormatting>
  <conditionalFormatting sqref="AO221">
    <cfRule type="expression" dxfId="756" priority="783" stopIfTrue="1">
      <formula>VLOOKUP(AH221,CheckList,3,FALSE)=TRUE</formula>
    </cfRule>
  </conditionalFormatting>
  <conditionalFormatting sqref="AQ221">
    <cfRule type="expression" dxfId="755" priority="784" stopIfTrue="1">
      <formula>VLOOKUP(AH221&amp; "_1mM",CheckList,3,FALSE)=TRUE</formula>
    </cfRule>
  </conditionalFormatting>
  <conditionalFormatting sqref="AU221">
    <cfRule type="expression" dxfId="754" priority="785" stopIfTrue="1">
      <formula>VLOOKUP(AU221,CheckList,3,FALSE)=TRUE</formula>
    </cfRule>
  </conditionalFormatting>
  <conditionalFormatting sqref="AU221">
    <cfRule type="expression" dxfId="753" priority="786" stopIfTrue="1">
      <formula>VLOOKUP(AU221&amp; "_1mM",CheckList,3,FALSE)=TRUE</formula>
    </cfRule>
  </conditionalFormatting>
  <conditionalFormatting sqref="AU221">
    <cfRule type="expression" dxfId="752" priority="787" stopIfTrue="1">
      <formula>$BM$137=TRUE</formula>
    </cfRule>
  </conditionalFormatting>
  <conditionalFormatting sqref="BB221">
    <cfRule type="expression" dxfId="751" priority="788" stopIfTrue="1">
      <formula>VLOOKUP(AU221,CheckList,3,FALSE)=TRUE</formula>
    </cfRule>
  </conditionalFormatting>
  <conditionalFormatting sqref="BD221">
    <cfRule type="expression" dxfId="750" priority="789" stopIfTrue="1">
      <formula>VLOOKUP(AU221&amp; "_1mM",CheckList,3,FALSE)=TRUE</formula>
    </cfRule>
  </conditionalFormatting>
  <conditionalFormatting sqref="H223">
    <cfRule type="expression" dxfId="749" priority="790" stopIfTrue="1">
      <formula>VLOOKUP(H223,CheckList,3,FALSE)=TRUE</formula>
    </cfRule>
  </conditionalFormatting>
  <conditionalFormatting sqref="H223">
    <cfRule type="expression" dxfId="748" priority="791" stopIfTrue="1">
      <formula>VLOOKUP(H223&amp; "_1mM",CheckList,3,FALSE)=TRUE</formula>
    </cfRule>
  </conditionalFormatting>
  <conditionalFormatting sqref="H223">
    <cfRule type="expression" dxfId="747" priority="792" stopIfTrue="1">
      <formula>$BM$137=TRUE</formula>
    </cfRule>
  </conditionalFormatting>
  <conditionalFormatting sqref="O223">
    <cfRule type="expression" dxfId="746" priority="793" stopIfTrue="1">
      <formula>VLOOKUP(H223,CheckList,3,FALSE)=TRUE</formula>
    </cfRule>
  </conditionalFormatting>
  <conditionalFormatting sqref="Q223">
    <cfRule type="expression" dxfId="745" priority="794" stopIfTrue="1">
      <formula>VLOOKUP(H223&amp; "_1mM",CheckList,3,FALSE)=TRUE</formula>
    </cfRule>
  </conditionalFormatting>
  <conditionalFormatting sqref="U223">
    <cfRule type="expression" dxfId="744" priority="795" stopIfTrue="1">
      <formula>VLOOKUP(U223,CheckList,3,FALSE)=TRUE</formula>
    </cfRule>
  </conditionalFormatting>
  <conditionalFormatting sqref="U223">
    <cfRule type="expression" dxfId="743" priority="796" stopIfTrue="1">
      <formula>VLOOKUP(U223&amp; "_1mM",CheckList,3,FALSE)=TRUE</formula>
    </cfRule>
  </conditionalFormatting>
  <conditionalFormatting sqref="U223">
    <cfRule type="expression" dxfId="742" priority="797" stopIfTrue="1">
      <formula>$BM$137=TRUE</formula>
    </cfRule>
  </conditionalFormatting>
  <conditionalFormatting sqref="AB223">
    <cfRule type="expression" dxfId="741" priority="798" stopIfTrue="1">
      <formula>VLOOKUP(U223,CheckList,3,FALSE)=TRUE</formula>
    </cfRule>
  </conditionalFormatting>
  <conditionalFormatting sqref="AH223">
    <cfRule type="expression" dxfId="740" priority="799" stopIfTrue="1">
      <formula>VLOOKUP(AH223,CheckList,3,FALSE)=TRUE</formula>
    </cfRule>
  </conditionalFormatting>
  <conditionalFormatting sqref="AH223">
    <cfRule type="expression" dxfId="739" priority="800" stopIfTrue="1">
      <formula>VLOOKUP(AH223&amp; "_1mM",CheckList,3,FALSE)=TRUE</formula>
    </cfRule>
  </conditionalFormatting>
  <conditionalFormatting sqref="AH223">
    <cfRule type="expression" dxfId="738" priority="801" stopIfTrue="1">
      <formula>$BM$137=TRUE</formula>
    </cfRule>
  </conditionalFormatting>
  <conditionalFormatting sqref="AO223">
    <cfRule type="expression" dxfId="737" priority="802" stopIfTrue="1">
      <formula>VLOOKUP(AH223,CheckList,3,FALSE)=TRUE</formula>
    </cfRule>
  </conditionalFormatting>
  <conditionalFormatting sqref="AQ223">
    <cfRule type="expression" dxfId="736" priority="803" stopIfTrue="1">
      <formula>VLOOKUP(AH223&amp; "_1mM",CheckList,3,FALSE)=TRUE</formula>
    </cfRule>
  </conditionalFormatting>
  <conditionalFormatting sqref="AU223">
    <cfRule type="expression" dxfId="735" priority="804" stopIfTrue="1">
      <formula>VLOOKUP(AU223,CheckList,3,FALSE)=TRUE</formula>
    </cfRule>
  </conditionalFormatting>
  <conditionalFormatting sqref="AU223">
    <cfRule type="expression" dxfId="734" priority="805" stopIfTrue="1">
      <formula>VLOOKUP(AU223&amp; "_1mM",CheckList,3,FALSE)=TRUE</formula>
    </cfRule>
  </conditionalFormatting>
  <conditionalFormatting sqref="AU223">
    <cfRule type="expression" dxfId="733" priority="806" stopIfTrue="1">
      <formula>$BM$137=TRUE</formula>
    </cfRule>
  </conditionalFormatting>
  <conditionalFormatting sqref="BB223">
    <cfRule type="expression" dxfId="732" priority="807" stopIfTrue="1">
      <formula>VLOOKUP(AU223,CheckList,3,FALSE)=TRUE</formula>
    </cfRule>
  </conditionalFormatting>
  <conditionalFormatting sqref="BD223">
    <cfRule type="expression" dxfId="731" priority="808" stopIfTrue="1">
      <formula>VLOOKUP(AU223&amp; "_1mM",CheckList,3,FALSE)=TRUE</formula>
    </cfRule>
  </conditionalFormatting>
  <conditionalFormatting sqref="H225">
    <cfRule type="expression" dxfId="730" priority="809" stopIfTrue="1">
      <formula>VLOOKUP(H225,CheckList,3,FALSE)=TRUE</formula>
    </cfRule>
  </conditionalFormatting>
  <conditionalFormatting sqref="H225">
    <cfRule type="expression" dxfId="729" priority="810" stopIfTrue="1">
      <formula>VLOOKUP(H225&amp; "_1mM",CheckList,3,FALSE)=TRUE</formula>
    </cfRule>
  </conditionalFormatting>
  <conditionalFormatting sqref="H225">
    <cfRule type="expression" dxfId="728" priority="811" stopIfTrue="1">
      <formula>$BM$137=TRUE</formula>
    </cfRule>
  </conditionalFormatting>
  <conditionalFormatting sqref="O225">
    <cfRule type="expression" dxfId="727" priority="812" stopIfTrue="1">
      <formula>VLOOKUP(H225,CheckList,3,FALSE)=TRUE</formula>
    </cfRule>
  </conditionalFormatting>
  <conditionalFormatting sqref="Q225">
    <cfRule type="expression" dxfId="726" priority="813" stopIfTrue="1">
      <formula>VLOOKUP(H225&amp; "_1mM",CheckList,3,FALSE)=TRUE</formula>
    </cfRule>
  </conditionalFormatting>
  <conditionalFormatting sqref="U225">
    <cfRule type="expression" dxfId="725" priority="814" stopIfTrue="1">
      <formula>VLOOKUP(U225,CheckList,3,FALSE)=TRUE</formula>
    </cfRule>
  </conditionalFormatting>
  <conditionalFormatting sqref="U225">
    <cfRule type="expression" dxfId="724" priority="815" stopIfTrue="1">
      <formula>VLOOKUP(U225&amp; "_1mM",CheckList,3,FALSE)=TRUE</formula>
    </cfRule>
  </conditionalFormatting>
  <conditionalFormatting sqref="U225">
    <cfRule type="expression" dxfId="723" priority="816" stopIfTrue="1">
      <formula>$BM$137=TRUE</formula>
    </cfRule>
  </conditionalFormatting>
  <conditionalFormatting sqref="AB225">
    <cfRule type="expression" dxfId="722" priority="817" stopIfTrue="1">
      <formula>VLOOKUP(U225,CheckList,3,FALSE)=TRUE</formula>
    </cfRule>
  </conditionalFormatting>
  <conditionalFormatting sqref="AH225">
    <cfRule type="expression" dxfId="721" priority="818" stopIfTrue="1">
      <formula>VLOOKUP(AH225,CheckList,3,FALSE)=TRUE</formula>
    </cfRule>
  </conditionalFormatting>
  <conditionalFormatting sqref="AH225">
    <cfRule type="expression" dxfId="720" priority="819" stopIfTrue="1">
      <formula>VLOOKUP(AH225&amp; "_1mM",CheckList,3,FALSE)=TRUE</formula>
    </cfRule>
  </conditionalFormatting>
  <conditionalFormatting sqref="AH225">
    <cfRule type="expression" dxfId="719" priority="820" stopIfTrue="1">
      <formula>$BM$137=TRUE</formula>
    </cfRule>
  </conditionalFormatting>
  <conditionalFormatting sqref="AO225">
    <cfRule type="expression" dxfId="718" priority="821" stopIfTrue="1">
      <formula>VLOOKUP(AH225,CheckList,3,FALSE)=TRUE</formula>
    </cfRule>
  </conditionalFormatting>
  <conditionalFormatting sqref="AU225">
    <cfRule type="expression" dxfId="717" priority="822" stopIfTrue="1">
      <formula>VLOOKUP(AU225,CheckList,3,FALSE)=TRUE</formula>
    </cfRule>
  </conditionalFormatting>
  <conditionalFormatting sqref="AU225">
    <cfRule type="expression" dxfId="716" priority="823" stopIfTrue="1">
      <formula>VLOOKUP(AU225&amp; "_1mM",CheckList,3,FALSE)=TRUE</formula>
    </cfRule>
  </conditionalFormatting>
  <conditionalFormatting sqref="AU225">
    <cfRule type="expression" dxfId="715" priority="824" stopIfTrue="1">
      <formula>$BM$137=TRUE</formula>
    </cfRule>
  </conditionalFormatting>
  <conditionalFormatting sqref="BB225">
    <cfRule type="expression" dxfId="714" priority="825" stopIfTrue="1">
      <formula>VLOOKUP(AU225,CheckList,3,FALSE)=TRUE</formula>
    </cfRule>
  </conditionalFormatting>
  <conditionalFormatting sqref="H227">
    <cfRule type="expression" dxfId="713" priority="826" stopIfTrue="1">
      <formula>VLOOKUP(H227,CheckList,3,FALSE)=TRUE</formula>
    </cfRule>
  </conditionalFormatting>
  <conditionalFormatting sqref="H227">
    <cfRule type="expression" dxfId="712" priority="827" stopIfTrue="1">
      <formula>VLOOKUP(H227&amp; "_1mM",CheckList,3,FALSE)=TRUE</formula>
    </cfRule>
  </conditionalFormatting>
  <conditionalFormatting sqref="H227">
    <cfRule type="expression" dxfId="711" priority="828" stopIfTrue="1">
      <formula>$BM$137=TRUE</formula>
    </cfRule>
  </conditionalFormatting>
  <conditionalFormatting sqref="O227">
    <cfRule type="expression" dxfId="710" priority="829" stopIfTrue="1">
      <formula>VLOOKUP(H227,CheckList,3,FALSE)=TRUE</formula>
    </cfRule>
  </conditionalFormatting>
  <conditionalFormatting sqref="U227">
    <cfRule type="expression" dxfId="709" priority="830" stopIfTrue="1">
      <formula>VLOOKUP(U227,CheckList,3,FALSE)=TRUE</formula>
    </cfRule>
  </conditionalFormatting>
  <conditionalFormatting sqref="U227">
    <cfRule type="expression" dxfId="708" priority="831" stopIfTrue="1">
      <formula>VLOOKUP(U227&amp; "_1mM",CheckList,3,FALSE)=TRUE</formula>
    </cfRule>
  </conditionalFormatting>
  <conditionalFormatting sqref="U227">
    <cfRule type="expression" dxfId="707" priority="832" stopIfTrue="1">
      <formula>$BM$137=TRUE</formula>
    </cfRule>
  </conditionalFormatting>
  <conditionalFormatting sqref="AB227">
    <cfRule type="expression" dxfId="706" priority="833" stopIfTrue="1">
      <formula>VLOOKUP(U227,CheckList,3,FALSE)=TRUE</formula>
    </cfRule>
  </conditionalFormatting>
  <conditionalFormatting sqref="AD227">
    <cfRule type="expression" dxfId="705" priority="834" stopIfTrue="1">
      <formula>VLOOKUP(U227&amp; "_1mM",CheckList,3,FALSE)=TRUE</formula>
    </cfRule>
  </conditionalFormatting>
  <conditionalFormatting sqref="AH227">
    <cfRule type="expression" dxfId="704" priority="835" stopIfTrue="1">
      <formula>VLOOKUP(AH227,CheckList,3,FALSE)=TRUE</formula>
    </cfRule>
  </conditionalFormatting>
  <conditionalFormatting sqref="AH227">
    <cfRule type="expression" dxfId="703" priority="836" stopIfTrue="1">
      <formula>VLOOKUP(AH227&amp; "_1mM",CheckList,3,FALSE)=TRUE</formula>
    </cfRule>
  </conditionalFormatting>
  <conditionalFormatting sqref="AH227">
    <cfRule type="expression" dxfId="702" priority="837" stopIfTrue="1">
      <formula>$BM$137=TRUE</formula>
    </cfRule>
  </conditionalFormatting>
  <conditionalFormatting sqref="AO227">
    <cfRule type="expression" dxfId="701" priority="838" stopIfTrue="1">
      <formula>VLOOKUP(AH227,CheckList,3,FALSE)=TRUE</formula>
    </cfRule>
  </conditionalFormatting>
  <conditionalFormatting sqref="AQ227">
    <cfRule type="expression" dxfId="700" priority="839" stopIfTrue="1">
      <formula>VLOOKUP(AH227&amp; "_1mM",CheckList,3,FALSE)=TRUE</formula>
    </cfRule>
  </conditionalFormatting>
  <conditionalFormatting sqref="AU227">
    <cfRule type="expression" dxfId="699" priority="840" stopIfTrue="1">
      <formula>VLOOKUP(AU227,CheckList,3,FALSE)=TRUE</formula>
    </cfRule>
  </conditionalFormatting>
  <conditionalFormatting sqref="AU227">
    <cfRule type="expression" dxfId="698" priority="841" stopIfTrue="1">
      <formula>VLOOKUP(AU227&amp; "_1mM",CheckList,3,FALSE)=TRUE</formula>
    </cfRule>
  </conditionalFormatting>
  <conditionalFormatting sqref="AU227">
    <cfRule type="expression" dxfId="697" priority="842" stopIfTrue="1">
      <formula>$BM$137=TRUE</formula>
    </cfRule>
  </conditionalFormatting>
  <conditionalFormatting sqref="BB227">
    <cfRule type="expression" dxfId="696" priority="843" stopIfTrue="1">
      <formula>VLOOKUP(AU227,CheckList,3,FALSE)=TRUE</formula>
    </cfRule>
  </conditionalFormatting>
  <conditionalFormatting sqref="H229">
    <cfRule type="expression" dxfId="695" priority="844" stopIfTrue="1">
      <formula>VLOOKUP(H229,CheckList,3,FALSE)=TRUE</formula>
    </cfRule>
  </conditionalFormatting>
  <conditionalFormatting sqref="H229">
    <cfRule type="expression" dxfId="694" priority="845" stopIfTrue="1">
      <formula>VLOOKUP(H229&amp; "_1mM",CheckList,3,FALSE)=TRUE</formula>
    </cfRule>
  </conditionalFormatting>
  <conditionalFormatting sqref="H229">
    <cfRule type="expression" dxfId="693" priority="846" stopIfTrue="1">
      <formula>$BM$137=TRUE</formula>
    </cfRule>
  </conditionalFormatting>
  <conditionalFormatting sqref="O229">
    <cfRule type="expression" dxfId="692" priority="847" stopIfTrue="1">
      <formula>VLOOKUP(H229,CheckList,3,FALSE)=TRUE</formula>
    </cfRule>
  </conditionalFormatting>
  <conditionalFormatting sqref="Q229">
    <cfRule type="expression" dxfId="691" priority="848" stopIfTrue="1">
      <formula>VLOOKUP(H229&amp; "_1mM",CheckList,3,FALSE)=TRUE</formula>
    </cfRule>
  </conditionalFormatting>
  <conditionalFormatting sqref="U229">
    <cfRule type="expression" dxfId="690" priority="849" stopIfTrue="1">
      <formula>VLOOKUP(U229,CheckList,3,FALSE)=TRUE</formula>
    </cfRule>
  </conditionalFormatting>
  <conditionalFormatting sqref="U229">
    <cfRule type="expression" dxfId="689" priority="850" stopIfTrue="1">
      <formula>VLOOKUP(U229&amp; "_1mM",CheckList,3,FALSE)=TRUE</formula>
    </cfRule>
  </conditionalFormatting>
  <conditionalFormatting sqref="U229">
    <cfRule type="expression" dxfId="688" priority="851" stopIfTrue="1">
      <formula>$BM$137=TRUE</formula>
    </cfRule>
  </conditionalFormatting>
  <conditionalFormatting sqref="AB229">
    <cfRule type="expression" dxfId="687" priority="852" stopIfTrue="1">
      <formula>VLOOKUP(U229,CheckList,3,FALSE)=TRUE</formula>
    </cfRule>
  </conditionalFormatting>
  <conditionalFormatting sqref="AD229">
    <cfRule type="expression" dxfId="686" priority="853" stopIfTrue="1">
      <formula>VLOOKUP(U229&amp; "_1mM",CheckList,3,FALSE)=TRUE</formula>
    </cfRule>
  </conditionalFormatting>
  <conditionalFormatting sqref="AH229">
    <cfRule type="expression" dxfId="685" priority="854" stopIfTrue="1">
      <formula>VLOOKUP(AH229,CheckList,3,FALSE)=TRUE</formula>
    </cfRule>
  </conditionalFormatting>
  <conditionalFormatting sqref="AH229">
    <cfRule type="expression" dxfId="684" priority="855" stopIfTrue="1">
      <formula>VLOOKUP(AH229&amp; "_1mM",CheckList,3,FALSE)=TRUE</formula>
    </cfRule>
  </conditionalFormatting>
  <conditionalFormatting sqref="AH229">
    <cfRule type="expression" dxfId="683" priority="856" stopIfTrue="1">
      <formula>$BM$137=TRUE</formula>
    </cfRule>
  </conditionalFormatting>
  <conditionalFormatting sqref="AO229">
    <cfRule type="expression" dxfId="682" priority="857" stopIfTrue="1">
      <formula>VLOOKUP(AH229,CheckList,3,FALSE)=TRUE</formula>
    </cfRule>
  </conditionalFormatting>
  <conditionalFormatting sqref="AU229">
    <cfRule type="expression" dxfId="681" priority="858" stopIfTrue="1">
      <formula>VLOOKUP(AU229,CheckList,3,FALSE)=TRUE</formula>
    </cfRule>
  </conditionalFormatting>
  <conditionalFormatting sqref="AU229">
    <cfRule type="expression" dxfId="680" priority="859" stopIfTrue="1">
      <formula>VLOOKUP(AU229&amp; "_1mM",CheckList,3,FALSE)=TRUE</formula>
    </cfRule>
  </conditionalFormatting>
  <conditionalFormatting sqref="AU229">
    <cfRule type="expression" dxfId="679" priority="860" stopIfTrue="1">
      <formula>$BM$137=TRUE</formula>
    </cfRule>
  </conditionalFormatting>
  <conditionalFormatting sqref="BB229">
    <cfRule type="expression" dxfId="678" priority="861" stopIfTrue="1">
      <formula>VLOOKUP(AU229,CheckList,3,FALSE)=TRUE</formula>
    </cfRule>
  </conditionalFormatting>
  <conditionalFormatting sqref="H231">
    <cfRule type="expression" dxfId="677" priority="862" stopIfTrue="1">
      <formula>VLOOKUP(H231,CheckList,3,FALSE)=TRUE</formula>
    </cfRule>
  </conditionalFormatting>
  <conditionalFormatting sqref="H231">
    <cfRule type="expression" dxfId="676" priority="863" stopIfTrue="1">
      <formula>VLOOKUP(H231&amp; "_1mM",CheckList,3,FALSE)=TRUE</formula>
    </cfRule>
  </conditionalFormatting>
  <conditionalFormatting sqref="H231">
    <cfRule type="expression" dxfId="675" priority="864" stopIfTrue="1">
      <formula>$BM$137=TRUE</formula>
    </cfRule>
  </conditionalFormatting>
  <conditionalFormatting sqref="O231">
    <cfRule type="expression" dxfId="674" priority="865" stopIfTrue="1">
      <formula>VLOOKUP(H231,CheckList,3,FALSE)=TRUE</formula>
    </cfRule>
  </conditionalFormatting>
  <conditionalFormatting sqref="Q231">
    <cfRule type="expression" dxfId="673" priority="866" stopIfTrue="1">
      <formula>VLOOKUP(H231&amp; "_1mM",CheckList,3,FALSE)=TRUE</formula>
    </cfRule>
  </conditionalFormatting>
  <conditionalFormatting sqref="U231">
    <cfRule type="expression" dxfId="672" priority="867" stopIfTrue="1">
      <formula>VLOOKUP(U231,CheckList,3,FALSE)=TRUE</formula>
    </cfRule>
  </conditionalFormatting>
  <conditionalFormatting sqref="U231">
    <cfRule type="expression" dxfId="671" priority="868" stopIfTrue="1">
      <formula>VLOOKUP(U231&amp; "_1mM",CheckList,3,FALSE)=TRUE</formula>
    </cfRule>
  </conditionalFormatting>
  <conditionalFormatting sqref="U231">
    <cfRule type="expression" dxfId="670" priority="869" stopIfTrue="1">
      <formula>$BM$137=TRUE</formula>
    </cfRule>
  </conditionalFormatting>
  <conditionalFormatting sqref="AB231">
    <cfRule type="expression" dxfId="669" priority="870" stopIfTrue="1">
      <formula>VLOOKUP(U231,CheckList,3,FALSE)=TRUE</formula>
    </cfRule>
  </conditionalFormatting>
  <conditionalFormatting sqref="AH231">
    <cfRule type="expression" dxfId="668" priority="871" stopIfTrue="1">
      <formula>VLOOKUP(AH231,CheckList,3,FALSE)=TRUE</formula>
    </cfRule>
  </conditionalFormatting>
  <conditionalFormatting sqref="AH231">
    <cfRule type="expression" dxfId="667" priority="872" stopIfTrue="1">
      <formula>VLOOKUP(AH231&amp; "_1mM",CheckList,3,FALSE)=TRUE</formula>
    </cfRule>
  </conditionalFormatting>
  <conditionalFormatting sqref="AH231">
    <cfRule type="expression" dxfId="666" priority="873" stopIfTrue="1">
      <formula>$BM$137=TRUE</formula>
    </cfRule>
  </conditionalFormatting>
  <conditionalFormatting sqref="AO231">
    <cfRule type="expression" dxfId="665" priority="874" stopIfTrue="1">
      <formula>VLOOKUP(AH231,CheckList,3,FALSE)=TRUE</formula>
    </cfRule>
  </conditionalFormatting>
  <conditionalFormatting sqref="AQ231">
    <cfRule type="expression" dxfId="664" priority="875" stopIfTrue="1">
      <formula>VLOOKUP(AH231&amp; "_1mM",CheckList,3,FALSE)=TRUE</formula>
    </cfRule>
  </conditionalFormatting>
  <conditionalFormatting sqref="AU231">
    <cfRule type="expression" dxfId="663" priority="876" stopIfTrue="1">
      <formula>VLOOKUP(AU231,CheckList,3,FALSE)=TRUE</formula>
    </cfRule>
  </conditionalFormatting>
  <conditionalFormatting sqref="AU231">
    <cfRule type="expression" dxfId="662" priority="877" stopIfTrue="1">
      <formula>VLOOKUP(AU231&amp; "_1mM",CheckList,3,FALSE)=TRUE</formula>
    </cfRule>
  </conditionalFormatting>
  <conditionalFormatting sqref="AU231">
    <cfRule type="expression" dxfId="661" priority="878" stopIfTrue="1">
      <formula>$BM$137=TRUE</formula>
    </cfRule>
  </conditionalFormatting>
  <conditionalFormatting sqref="BB231">
    <cfRule type="expression" dxfId="660" priority="879" stopIfTrue="1">
      <formula>VLOOKUP(AU231,CheckList,3,FALSE)=TRUE</formula>
    </cfRule>
  </conditionalFormatting>
  <conditionalFormatting sqref="BD231">
    <cfRule type="expression" dxfId="659" priority="880" stopIfTrue="1">
      <formula>VLOOKUP(AU231&amp; "_1mM",CheckList,3,FALSE)=TRUE</formula>
    </cfRule>
  </conditionalFormatting>
  <conditionalFormatting sqref="H233">
    <cfRule type="expression" dxfId="658" priority="881" stopIfTrue="1">
      <formula>VLOOKUP(H233,CheckList,3,FALSE)=TRUE</formula>
    </cfRule>
  </conditionalFormatting>
  <conditionalFormatting sqref="H233">
    <cfRule type="expression" dxfId="657" priority="882" stopIfTrue="1">
      <formula>VLOOKUP(H233&amp; "_1mM",CheckList,3,FALSE)=TRUE</formula>
    </cfRule>
  </conditionalFormatting>
  <conditionalFormatting sqref="H233">
    <cfRule type="expression" dxfId="656" priority="883" stopIfTrue="1">
      <formula>$BM$137=TRUE</formula>
    </cfRule>
  </conditionalFormatting>
  <conditionalFormatting sqref="O233">
    <cfRule type="expression" dxfId="655" priority="884" stopIfTrue="1">
      <formula>VLOOKUP(H233,CheckList,3,FALSE)=TRUE</formula>
    </cfRule>
  </conditionalFormatting>
  <conditionalFormatting sqref="U233">
    <cfRule type="expression" dxfId="654" priority="885" stopIfTrue="1">
      <formula>VLOOKUP(U233,CheckList,3,FALSE)=TRUE</formula>
    </cfRule>
  </conditionalFormatting>
  <conditionalFormatting sqref="U233">
    <cfRule type="expression" dxfId="653" priority="886" stopIfTrue="1">
      <formula>VLOOKUP(U233&amp; "_1mM",CheckList,3,FALSE)=TRUE</formula>
    </cfRule>
  </conditionalFormatting>
  <conditionalFormatting sqref="U233">
    <cfRule type="expression" dxfId="652" priority="887" stopIfTrue="1">
      <formula>$BM$137=TRUE</formula>
    </cfRule>
  </conditionalFormatting>
  <conditionalFormatting sqref="AB233">
    <cfRule type="expression" dxfId="651" priority="888" stopIfTrue="1">
      <formula>VLOOKUP(U233,CheckList,3,FALSE)=TRUE</formula>
    </cfRule>
  </conditionalFormatting>
  <conditionalFormatting sqref="AH233">
    <cfRule type="expression" dxfId="650" priority="889" stopIfTrue="1">
      <formula>VLOOKUP(AH233,CheckList,3,FALSE)=TRUE</formula>
    </cfRule>
  </conditionalFormatting>
  <conditionalFormatting sqref="AH233">
    <cfRule type="expression" dxfId="649" priority="890" stopIfTrue="1">
      <formula>VLOOKUP(AH233&amp; "_1mM",CheckList,3,FALSE)=TRUE</formula>
    </cfRule>
  </conditionalFormatting>
  <conditionalFormatting sqref="AH233">
    <cfRule type="expression" dxfId="648" priority="891" stopIfTrue="1">
      <formula>$BM$137=TRUE</formula>
    </cfRule>
  </conditionalFormatting>
  <conditionalFormatting sqref="AO233">
    <cfRule type="expression" dxfId="647" priority="892" stopIfTrue="1">
      <formula>VLOOKUP(AH233,CheckList,3,FALSE)=TRUE</formula>
    </cfRule>
  </conditionalFormatting>
  <conditionalFormatting sqref="AU233">
    <cfRule type="expression" dxfId="646" priority="893" stopIfTrue="1">
      <formula>VLOOKUP(AU233,CheckList,3,FALSE)=TRUE</formula>
    </cfRule>
  </conditionalFormatting>
  <conditionalFormatting sqref="AU233">
    <cfRule type="expression" dxfId="645" priority="894" stopIfTrue="1">
      <formula>VLOOKUP(AU233&amp; "_1mM",CheckList,3,FALSE)=TRUE</formula>
    </cfRule>
  </conditionalFormatting>
  <conditionalFormatting sqref="AU233">
    <cfRule type="expression" dxfId="644" priority="895" stopIfTrue="1">
      <formula>$BM$137=TRUE</formula>
    </cfRule>
  </conditionalFormatting>
  <conditionalFormatting sqref="BB233">
    <cfRule type="expression" dxfId="643" priority="896" stopIfTrue="1">
      <formula>VLOOKUP(AU233,CheckList,3,FALSE)=TRUE</formula>
    </cfRule>
  </conditionalFormatting>
  <conditionalFormatting sqref="BD233">
    <cfRule type="expression" dxfId="642" priority="897" stopIfTrue="1">
      <formula>VLOOKUP(AU233&amp; "_1mM",CheckList,3,FALSE)=TRUE</formula>
    </cfRule>
  </conditionalFormatting>
  <conditionalFormatting sqref="H235">
    <cfRule type="expression" dxfId="641" priority="898" stopIfTrue="1">
      <formula>VLOOKUP(H235,CheckList,3,FALSE)=TRUE</formula>
    </cfRule>
  </conditionalFormatting>
  <conditionalFormatting sqref="H235">
    <cfRule type="expression" dxfId="640" priority="899" stopIfTrue="1">
      <formula>VLOOKUP(H235&amp; "_1mM",CheckList,3,FALSE)=TRUE</formula>
    </cfRule>
  </conditionalFormatting>
  <conditionalFormatting sqref="H235">
    <cfRule type="expression" dxfId="639" priority="900" stopIfTrue="1">
      <formula>$BM$137=TRUE</formula>
    </cfRule>
  </conditionalFormatting>
  <conditionalFormatting sqref="O235">
    <cfRule type="expression" dxfId="638" priority="901" stopIfTrue="1">
      <formula>VLOOKUP(H235,CheckList,3,FALSE)=TRUE</formula>
    </cfRule>
  </conditionalFormatting>
  <conditionalFormatting sqref="Q235">
    <cfRule type="expression" dxfId="637" priority="902" stopIfTrue="1">
      <formula>VLOOKUP(H235&amp; "_1mM",CheckList,3,FALSE)=TRUE</formula>
    </cfRule>
  </conditionalFormatting>
  <conditionalFormatting sqref="U235">
    <cfRule type="expression" dxfId="636" priority="903" stopIfTrue="1">
      <formula>VLOOKUP(U235,CheckList,3,FALSE)=TRUE</formula>
    </cfRule>
  </conditionalFormatting>
  <conditionalFormatting sqref="U235">
    <cfRule type="expression" dxfId="635" priority="904" stopIfTrue="1">
      <formula>VLOOKUP(U235&amp; "_1mM",CheckList,3,FALSE)=TRUE</formula>
    </cfRule>
  </conditionalFormatting>
  <conditionalFormatting sqref="U235">
    <cfRule type="expression" dxfId="634" priority="905" stopIfTrue="1">
      <formula>$BM$137=TRUE</formula>
    </cfRule>
  </conditionalFormatting>
  <conditionalFormatting sqref="AB235">
    <cfRule type="expression" dxfId="633" priority="906" stopIfTrue="1">
      <formula>VLOOKUP(U235,CheckList,3,FALSE)=TRUE</formula>
    </cfRule>
  </conditionalFormatting>
  <conditionalFormatting sqref="AH235">
    <cfRule type="expression" dxfId="632" priority="907" stopIfTrue="1">
      <formula>VLOOKUP(AH235,CheckList,3,FALSE)=TRUE</formula>
    </cfRule>
  </conditionalFormatting>
  <conditionalFormatting sqref="AH235">
    <cfRule type="expression" dxfId="631" priority="908" stopIfTrue="1">
      <formula>VLOOKUP(AH235&amp; "_1mM",CheckList,3,FALSE)=TRUE</formula>
    </cfRule>
  </conditionalFormatting>
  <conditionalFormatting sqref="AH235">
    <cfRule type="expression" dxfId="630" priority="909" stopIfTrue="1">
      <formula>$BM$137=TRUE</formula>
    </cfRule>
  </conditionalFormatting>
  <conditionalFormatting sqref="AO235">
    <cfRule type="expression" dxfId="629" priority="910" stopIfTrue="1">
      <formula>VLOOKUP(AH235,CheckList,3,FALSE)=TRUE</formula>
    </cfRule>
  </conditionalFormatting>
  <conditionalFormatting sqref="AQ235">
    <cfRule type="expression" dxfId="628" priority="911" stopIfTrue="1">
      <formula>VLOOKUP(AH235&amp; "_1mM",CheckList,3,FALSE)=TRUE</formula>
    </cfRule>
  </conditionalFormatting>
  <conditionalFormatting sqref="AU235">
    <cfRule type="expression" dxfId="627" priority="912" stopIfTrue="1">
      <formula>VLOOKUP(AU235,CheckList,3,FALSE)=TRUE</formula>
    </cfRule>
  </conditionalFormatting>
  <conditionalFormatting sqref="AU235">
    <cfRule type="expression" dxfId="626" priority="913" stopIfTrue="1">
      <formula>VLOOKUP(AU235&amp; "_1mM",CheckList,3,FALSE)=TRUE</formula>
    </cfRule>
  </conditionalFormatting>
  <conditionalFormatting sqref="AU235">
    <cfRule type="expression" dxfId="625" priority="914" stopIfTrue="1">
      <formula>$BM$137=TRUE</formula>
    </cfRule>
  </conditionalFormatting>
  <conditionalFormatting sqref="BB235">
    <cfRule type="expression" dxfId="624" priority="915" stopIfTrue="1">
      <formula>VLOOKUP(AU235,CheckList,3,FALSE)=TRUE</formula>
    </cfRule>
  </conditionalFormatting>
  <conditionalFormatting sqref="BD235">
    <cfRule type="expression" dxfId="623" priority="916" stopIfTrue="1">
      <formula>VLOOKUP(AU235&amp; "_1mM",CheckList,3,FALSE)=TRUE</formula>
    </cfRule>
  </conditionalFormatting>
  <conditionalFormatting sqref="H237">
    <cfRule type="expression" dxfId="622" priority="917" stopIfTrue="1">
      <formula>VLOOKUP(H237,CheckList,3,FALSE)=TRUE</formula>
    </cfRule>
  </conditionalFormatting>
  <conditionalFormatting sqref="H237">
    <cfRule type="expression" dxfId="621" priority="918" stopIfTrue="1">
      <formula>VLOOKUP(H237&amp; "_1mM",CheckList,3,FALSE)=TRUE</formula>
    </cfRule>
  </conditionalFormatting>
  <conditionalFormatting sqref="H237">
    <cfRule type="expression" dxfId="620" priority="919" stopIfTrue="1">
      <formula>$BM$137=TRUE</formula>
    </cfRule>
  </conditionalFormatting>
  <conditionalFormatting sqref="O237">
    <cfRule type="expression" dxfId="619" priority="920" stopIfTrue="1">
      <formula>VLOOKUP(H237,CheckList,3,FALSE)=TRUE</formula>
    </cfRule>
  </conditionalFormatting>
  <conditionalFormatting sqref="U237">
    <cfRule type="expression" dxfId="618" priority="921" stopIfTrue="1">
      <formula>VLOOKUP(U237,CheckList,3,FALSE)=TRUE</formula>
    </cfRule>
  </conditionalFormatting>
  <conditionalFormatting sqref="U237">
    <cfRule type="expression" dxfId="617" priority="922" stopIfTrue="1">
      <formula>VLOOKUP(U237&amp; "_1mM",CheckList,3,FALSE)=TRUE</formula>
    </cfRule>
  </conditionalFormatting>
  <conditionalFormatting sqref="U237">
    <cfRule type="expression" dxfId="616" priority="923" stopIfTrue="1">
      <formula>$BM$137=TRUE</formula>
    </cfRule>
  </conditionalFormatting>
  <conditionalFormatting sqref="AB237">
    <cfRule type="expression" dxfId="615" priority="924" stopIfTrue="1">
      <formula>VLOOKUP(U237,CheckList,3,FALSE)=TRUE</formula>
    </cfRule>
  </conditionalFormatting>
  <conditionalFormatting sqref="AD237">
    <cfRule type="expression" dxfId="614" priority="925" stopIfTrue="1">
      <formula>VLOOKUP(U237&amp; "_1mM",CheckList,3,FALSE)=TRUE</formula>
    </cfRule>
  </conditionalFormatting>
  <conditionalFormatting sqref="AH237">
    <cfRule type="expression" dxfId="613" priority="926" stopIfTrue="1">
      <formula>VLOOKUP(AH237,CheckList,3,FALSE)=TRUE</formula>
    </cfRule>
  </conditionalFormatting>
  <conditionalFormatting sqref="AH237">
    <cfRule type="expression" dxfId="612" priority="927" stopIfTrue="1">
      <formula>VLOOKUP(AH237&amp; "_1mM",CheckList,3,FALSE)=TRUE</formula>
    </cfRule>
  </conditionalFormatting>
  <conditionalFormatting sqref="AH237">
    <cfRule type="expression" dxfId="611" priority="928" stopIfTrue="1">
      <formula>$BM$137=TRUE</formula>
    </cfRule>
  </conditionalFormatting>
  <conditionalFormatting sqref="AO237">
    <cfRule type="expression" dxfId="610" priority="929" stopIfTrue="1">
      <formula>VLOOKUP(AH237,CheckList,3,FALSE)=TRUE</formula>
    </cfRule>
  </conditionalFormatting>
  <conditionalFormatting sqref="AU237">
    <cfRule type="expression" dxfId="609" priority="930" stopIfTrue="1">
      <formula>VLOOKUP(AU237,CheckList,3,FALSE)=TRUE</formula>
    </cfRule>
  </conditionalFormatting>
  <conditionalFormatting sqref="AU237">
    <cfRule type="expression" dxfId="608" priority="931" stopIfTrue="1">
      <formula>VLOOKUP(AU237&amp; "_1mM",CheckList,3,FALSE)=TRUE</formula>
    </cfRule>
  </conditionalFormatting>
  <conditionalFormatting sqref="AU237">
    <cfRule type="expression" dxfId="607" priority="932" stopIfTrue="1">
      <formula>$BM$137=TRUE</formula>
    </cfRule>
  </conditionalFormatting>
  <conditionalFormatting sqref="BB237">
    <cfRule type="expression" dxfId="606" priority="933" stopIfTrue="1">
      <formula>VLOOKUP(AU237,CheckList,3,FALSE)=TRUE</formula>
    </cfRule>
  </conditionalFormatting>
  <conditionalFormatting sqref="H239">
    <cfRule type="expression" dxfId="605" priority="934" stopIfTrue="1">
      <formula>VLOOKUP(H239,CheckList,3,FALSE)=TRUE</formula>
    </cfRule>
  </conditionalFormatting>
  <conditionalFormatting sqref="H239">
    <cfRule type="expression" dxfId="604" priority="935" stopIfTrue="1">
      <formula>VLOOKUP(H239&amp; "_1mM",CheckList,3,FALSE)=TRUE</formula>
    </cfRule>
  </conditionalFormatting>
  <conditionalFormatting sqref="H239">
    <cfRule type="expression" dxfId="603" priority="936" stopIfTrue="1">
      <formula>$BM$137=TRUE</formula>
    </cfRule>
  </conditionalFormatting>
  <conditionalFormatting sqref="O239">
    <cfRule type="expression" dxfId="602" priority="937" stopIfTrue="1">
      <formula>VLOOKUP(H239,CheckList,3,FALSE)=TRUE</formula>
    </cfRule>
  </conditionalFormatting>
  <conditionalFormatting sqref="U239">
    <cfRule type="expression" dxfId="601" priority="938" stopIfTrue="1">
      <formula>VLOOKUP(U239,CheckList,3,FALSE)=TRUE</formula>
    </cfRule>
  </conditionalFormatting>
  <conditionalFormatting sqref="U239">
    <cfRule type="expression" dxfId="600" priority="939" stopIfTrue="1">
      <formula>VLOOKUP(U239&amp; "_1mM",CheckList,3,FALSE)=TRUE</formula>
    </cfRule>
  </conditionalFormatting>
  <conditionalFormatting sqref="U239">
    <cfRule type="expression" dxfId="599" priority="940" stopIfTrue="1">
      <formula>$BM$137=TRUE</formula>
    </cfRule>
  </conditionalFormatting>
  <conditionalFormatting sqref="AB239">
    <cfRule type="expression" dxfId="598" priority="941" stopIfTrue="1">
      <formula>VLOOKUP(U239,CheckList,3,FALSE)=TRUE</formula>
    </cfRule>
  </conditionalFormatting>
  <conditionalFormatting sqref="AD239">
    <cfRule type="expression" dxfId="597" priority="942" stopIfTrue="1">
      <formula>VLOOKUP(U239&amp; "_1mM",CheckList,3,FALSE)=TRUE</formula>
    </cfRule>
  </conditionalFormatting>
  <conditionalFormatting sqref="AH239">
    <cfRule type="expression" dxfId="596" priority="943" stopIfTrue="1">
      <formula>VLOOKUP(AH239,CheckList,3,FALSE)=TRUE</formula>
    </cfRule>
  </conditionalFormatting>
  <conditionalFormatting sqref="AH239">
    <cfRule type="expression" dxfId="595" priority="944" stopIfTrue="1">
      <formula>VLOOKUP(AH239&amp; "_1mM",CheckList,3,FALSE)=TRUE</formula>
    </cfRule>
  </conditionalFormatting>
  <conditionalFormatting sqref="AH239">
    <cfRule type="expression" dxfId="594" priority="945" stopIfTrue="1">
      <formula>$BM$137=TRUE</formula>
    </cfRule>
  </conditionalFormatting>
  <conditionalFormatting sqref="AO239">
    <cfRule type="expression" dxfId="593" priority="946" stopIfTrue="1">
      <formula>VLOOKUP(AH239,CheckList,3,FALSE)=TRUE</formula>
    </cfRule>
  </conditionalFormatting>
  <conditionalFormatting sqref="AU239">
    <cfRule type="expression" dxfId="592" priority="947" stopIfTrue="1">
      <formula>VLOOKUP(AU239,CheckList,3,FALSE)=TRUE</formula>
    </cfRule>
  </conditionalFormatting>
  <conditionalFormatting sqref="AU239">
    <cfRule type="expression" dxfId="591" priority="948" stopIfTrue="1">
      <formula>VLOOKUP(AU239&amp; "_1mM",CheckList,3,FALSE)=TRUE</formula>
    </cfRule>
  </conditionalFormatting>
  <conditionalFormatting sqref="AU239">
    <cfRule type="expression" dxfId="590" priority="949" stopIfTrue="1">
      <formula>$BM$137=TRUE</formula>
    </cfRule>
  </conditionalFormatting>
  <conditionalFormatting sqref="BB239">
    <cfRule type="expression" dxfId="589" priority="950" stopIfTrue="1">
      <formula>VLOOKUP(AU239,CheckList,3,FALSE)=TRUE</formula>
    </cfRule>
  </conditionalFormatting>
  <conditionalFormatting sqref="H241">
    <cfRule type="expression" dxfId="588" priority="951" stopIfTrue="1">
      <formula>VLOOKUP(H241,CheckList,3,FALSE)=TRUE</formula>
    </cfRule>
  </conditionalFormatting>
  <conditionalFormatting sqref="H241">
    <cfRule type="expression" dxfId="587" priority="952" stopIfTrue="1">
      <formula>VLOOKUP(H241&amp; "_1mM",CheckList,3,FALSE)=TRUE</formula>
    </cfRule>
  </conditionalFormatting>
  <conditionalFormatting sqref="H241">
    <cfRule type="expression" dxfId="586" priority="953" stopIfTrue="1">
      <formula>$BM$137=TRUE</formula>
    </cfRule>
  </conditionalFormatting>
  <conditionalFormatting sqref="O241">
    <cfRule type="expression" dxfId="585" priority="954" stopIfTrue="1">
      <formula>VLOOKUP(H241,CheckList,3,FALSE)=TRUE</formula>
    </cfRule>
  </conditionalFormatting>
  <conditionalFormatting sqref="Q241">
    <cfRule type="expression" dxfId="584" priority="955" stopIfTrue="1">
      <formula>VLOOKUP(H241&amp; "_1mM",CheckList,3,FALSE)=TRUE</formula>
    </cfRule>
  </conditionalFormatting>
  <conditionalFormatting sqref="U241">
    <cfRule type="expression" dxfId="583" priority="956" stopIfTrue="1">
      <formula>VLOOKUP(U241,CheckList,3,FALSE)=TRUE</formula>
    </cfRule>
  </conditionalFormatting>
  <conditionalFormatting sqref="U241">
    <cfRule type="expression" dxfId="582" priority="957" stopIfTrue="1">
      <formula>VLOOKUP(U241&amp; "_1mM",CheckList,3,FALSE)=TRUE</formula>
    </cfRule>
  </conditionalFormatting>
  <conditionalFormatting sqref="U241">
    <cfRule type="expression" dxfId="581" priority="958" stopIfTrue="1">
      <formula>$BM$137=TRUE</formula>
    </cfRule>
  </conditionalFormatting>
  <conditionalFormatting sqref="AB241">
    <cfRule type="expression" dxfId="580" priority="959" stopIfTrue="1">
      <formula>VLOOKUP(U241,CheckList,3,FALSE)=TRUE</formula>
    </cfRule>
  </conditionalFormatting>
  <conditionalFormatting sqref="AH241">
    <cfRule type="expression" dxfId="579" priority="960" stopIfTrue="1">
      <formula>VLOOKUP(AH241,CheckList,3,FALSE)=TRUE</formula>
    </cfRule>
  </conditionalFormatting>
  <conditionalFormatting sqref="AH241">
    <cfRule type="expression" dxfId="578" priority="961" stopIfTrue="1">
      <formula>VLOOKUP(AH241&amp; "_1mM",CheckList,3,FALSE)=TRUE</formula>
    </cfRule>
  </conditionalFormatting>
  <conditionalFormatting sqref="AH241">
    <cfRule type="expression" dxfId="577" priority="962" stopIfTrue="1">
      <formula>$BM$137=TRUE</formula>
    </cfRule>
  </conditionalFormatting>
  <conditionalFormatting sqref="AO241">
    <cfRule type="expression" dxfId="576" priority="963" stopIfTrue="1">
      <formula>VLOOKUP(AH241,CheckList,3,FALSE)=TRUE</formula>
    </cfRule>
  </conditionalFormatting>
  <conditionalFormatting sqref="AU241">
    <cfRule type="expression" dxfId="575" priority="964" stopIfTrue="1">
      <formula>VLOOKUP(AU241,CheckList,3,FALSE)=TRUE</formula>
    </cfRule>
  </conditionalFormatting>
  <conditionalFormatting sqref="AU241">
    <cfRule type="expression" dxfId="574" priority="965" stopIfTrue="1">
      <formula>VLOOKUP(AU241&amp; "_1mM",CheckList,3,FALSE)=TRUE</formula>
    </cfRule>
  </conditionalFormatting>
  <conditionalFormatting sqref="AU241">
    <cfRule type="expression" dxfId="573" priority="966" stopIfTrue="1">
      <formula>$BM$137=TRUE</formula>
    </cfRule>
  </conditionalFormatting>
  <conditionalFormatting sqref="BB241">
    <cfRule type="expression" dxfId="572" priority="967" stopIfTrue="1">
      <formula>VLOOKUP(AU241,CheckList,3,FALSE)=TRUE</formula>
    </cfRule>
  </conditionalFormatting>
  <conditionalFormatting sqref="H243">
    <cfRule type="expression" dxfId="571" priority="968" stopIfTrue="1">
      <formula>VLOOKUP(H243,CheckList,3,FALSE)=TRUE</formula>
    </cfRule>
  </conditionalFormatting>
  <conditionalFormatting sqref="H243">
    <cfRule type="expression" dxfId="570" priority="969" stopIfTrue="1">
      <formula>VLOOKUP(H243&amp; "_1mM",CheckList,3,FALSE)=TRUE</formula>
    </cfRule>
  </conditionalFormatting>
  <conditionalFormatting sqref="H243">
    <cfRule type="expression" dxfId="569" priority="970" stopIfTrue="1">
      <formula>$BM$137=TRUE</formula>
    </cfRule>
  </conditionalFormatting>
  <conditionalFormatting sqref="O243">
    <cfRule type="expression" dxfId="568" priority="971" stopIfTrue="1">
      <formula>VLOOKUP(H243,CheckList,3,FALSE)=TRUE</formula>
    </cfRule>
  </conditionalFormatting>
  <conditionalFormatting sqref="Q243">
    <cfRule type="expression" dxfId="567" priority="972" stopIfTrue="1">
      <formula>VLOOKUP(H243&amp; "_1mM",CheckList,3,FALSE)=TRUE</formula>
    </cfRule>
  </conditionalFormatting>
  <conditionalFormatting sqref="U243">
    <cfRule type="expression" dxfId="566" priority="973" stopIfTrue="1">
      <formula>VLOOKUP(U243,CheckList,3,FALSE)=TRUE</formula>
    </cfRule>
  </conditionalFormatting>
  <conditionalFormatting sqref="U243">
    <cfRule type="expression" dxfId="565" priority="974" stopIfTrue="1">
      <formula>VLOOKUP(U243&amp; "_1mM",CheckList,3,FALSE)=TRUE</formula>
    </cfRule>
  </conditionalFormatting>
  <conditionalFormatting sqref="U243">
    <cfRule type="expression" dxfId="564" priority="975" stopIfTrue="1">
      <formula>$BM$137=TRUE</formula>
    </cfRule>
  </conditionalFormatting>
  <conditionalFormatting sqref="AB243">
    <cfRule type="expression" dxfId="563" priority="976" stopIfTrue="1">
      <formula>VLOOKUP(U243,CheckList,3,FALSE)=TRUE</formula>
    </cfRule>
  </conditionalFormatting>
  <conditionalFormatting sqref="AD243">
    <cfRule type="expression" dxfId="562" priority="977" stopIfTrue="1">
      <formula>VLOOKUP(U243&amp; "_1mM",CheckList,3,FALSE)=TRUE</formula>
    </cfRule>
  </conditionalFormatting>
  <conditionalFormatting sqref="AH243">
    <cfRule type="expression" dxfId="561" priority="978" stopIfTrue="1">
      <formula>VLOOKUP(AH243,CheckList,3,FALSE)=TRUE</formula>
    </cfRule>
  </conditionalFormatting>
  <conditionalFormatting sqref="AH243">
    <cfRule type="expression" dxfId="560" priority="979" stopIfTrue="1">
      <formula>VLOOKUP(AH243&amp; "_1mM",CheckList,3,FALSE)=TRUE</formula>
    </cfRule>
  </conditionalFormatting>
  <conditionalFormatting sqref="AH243">
    <cfRule type="expression" dxfId="559" priority="980" stopIfTrue="1">
      <formula>$BM$137=TRUE</formula>
    </cfRule>
  </conditionalFormatting>
  <conditionalFormatting sqref="AO243">
    <cfRule type="expression" dxfId="558" priority="981" stopIfTrue="1">
      <formula>VLOOKUP(AH243,CheckList,3,FALSE)=TRUE</formula>
    </cfRule>
  </conditionalFormatting>
  <conditionalFormatting sqref="AQ243">
    <cfRule type="expression" dxfId="557" priority="982" stopIfTrue="1">
      <formula>VLOOKUP(AH243&amp; "_1mM",CheckList,3,FALSE)=TRUE</formula>
    </cfRule>
  </conditionalFormatting>
  <conditionalFormatting sqref="AU243">
    <cfRule type="expression" dxfId="556" priority="983" stopIfTrue="1">
      <formula>VLOOKUP(AU243,CheckList,3,FALSE)=TRUE</formula>
    </cfRule>
  </conditionalFormatting>
  <conditionalFormatting sqref="AU243">
    <cfRule type="expression" dxfId="555" priority="984" stopIfTrue="1">
      <formula>VLOOKUP(AU243&amp; "_1mM",CheckList,3,FALSE)=TRUE</formula>
    </cfRule>
  </conditionalFormatting>
  <conditionalFormatting sqref="AU243">
    <cfRule type="expression" dxfId="554" priority="985" stopIfTrue="1">
      <formula>$BM$137=TRUE</formula>
    </cfRule>
  </conditionalFormatting>
  <conditionalFormatting sqref="BB243">
    <cfRule type="expression" dxfId="553" priority="986" stopIfTrue="1">
      <formula>VLOOKUP(AU243,CheckList,3,FALSE)=TRUE</formula>
    </cfRule>
  </conditionalFormatting>
  <conditionalFormatting sqref="H245">
    <cfRule type="expression" dxfId="552" priority="987" stopIfTrue="1">
      <formula>VLOOKUP(H245,CheckList,3,FALSE)=TRUE</formula>
    </cfRule>
  </conditionalFormatting>
  <conditionalFormatting sqref="H245">
    <cfRule type="expression" dxfId="551" priority="988" stopIfTrue="1">
      <formula>VLOOKUP(H245&amp; "_1mM",CheckList,3,FALSE)=TRUE</formula>
    </cfRule>
  </conditionalFormatting>
  <conditionalFormatting sqref="H245">
    <cfRule type="expression" dxfId="550" priority="989" stopIfTrue="1">
      <formula>$BM$137=TRUE</formula>
    </cfRule>
  </conditionalFormatting>
  <conditionalFormatting sqref="O245">
    <cfRule type="expression" dxfId="549" priority="990" stopIfTrue="1">
      <formula>VLOOKUP(H245,CheckList,3,FALSE)=TRUE</formula>
    </cfRule>
  </conditionalFormatting>
  <conditionalFormatting sqref="U245">
    <cfRule type="expression" dxfId="548" priority="991" stopIfTrue="1">
      <formula>VLOOKUP(U245,CheckList,3,FALSE)=TRUE</formula>
    </cfRule>
  </conditionalFormatting>
  <conditionalFormatting sqref="U245">
    <cfRule type="expression" dxfId="547" priority="992" stopIfTrue="1">
      <formula>VLOOKUP(U245&amp; "_1mM",CheckList,3,FALSE)=TRUE</formula>
    </cfRule>
  </conditionalFormatting>
  <conditionalFormatting sqref="U245">
    <cfRule type="expression" dxfId="546" priority="993" stopIfTrue="1">
      <formula>$BM$137=TRUE</formula>
    </cfRule>
  </conditionalFormatting>
  <conditionalFormatting sqref="AB245">
    <cfRule type="expression" dxfId="545" priority="994" stopIfTrue="1">
      <formula>VLOOKUP(U245,CheckList,3,FALSE)=TRUE</formula>
    </cfRule>
  </conditionalFormatting>
  <conditionalFormatting sqref="AH245">
    <cfRule type="expression" dxfId="544" priority="995" stopIfTrue="1">
      <formula>VLOOKUP(AH245,CheckList,3,FALSE)=TRUE</formula>
    </cfRule>
  </conditionalFormatting>
  <conditionalFormatting sqref="AH245">
    <cfRule type="expression" dxfId="543" priority="996" stopIfTrue="1">
      <formula>VLOOKUP(AH245&amp; "_1mM",CheckList,3,FALSE)=TRUE</formula>
    </cfRule>
  </conditionalFormatting>
  <conditionalFormatting sqref="AH245">
    <cfRule type="expression" dxfId="542" priority="997" stopIfTrue="1">
      <formula>$BM$137=TRUE</formula>
    </cfRule>
  </conditionalFormatting>
  <conditionalFormatting sqref="AO245">
    <cfRule type="expression" dxfId="541" priority="998" stopIfTrue="1">
      <formula>VLOOKUP(AH245,CheckList,3,FALSE)=TRUE</formula>
    </cfRule>
  </conditionalFormatting>
  <conditionalFormatting sqref="AQ245">
    <cfRule type="expression" dxfId="540" priority="999" stopIfTrue="1">
      <formula>VLOOKUP(AH245&amp; "_1mM",CheckList,3,FALSE)=TRUE</formula>
    </cfRule>
  </conditionalFormatting>
  <conditionalFormatting sqref="AU245">
    <cfRule type="expression" dxfId="539" priority="1000" stopIfTrue="1">
      <formula>VLOOKUP(AU245,CheckList,3,FALSE)=TRUE</formula>
    </cfRule>
  </conditionalFormatting>
  <conditionalFormatting sqref="AU245">
    <cfRule type="expression" dxfId="538" priority="1001" stopIfTrue="1">
      <formula>VLOOKUP(AU245&amp; "_1mM",CheckList,3,FALSE)=TRUE</formula>
    </cfRule>
  </conditionalFormatting>
  <conditionalFormatting sqref="AU245">
    <cfRule type="expression" dxfId="537" priority="1002" stopIfTrue="1">
      <formula>$BM$137=TRUE</formula>
    </cfRule>
  </conditionalFormatting>
  <conditionalFormatting sqref="BB245">
    <cfRule type="expression" dxfId="536" priority="1003" stopIfTrue="1">
      <formula>VLOOKUP(AU245,CheckList,3,FALSE)=TRUE</formula>
    </cfRule>
  </conditionalFormatting>
  <conditionalFormatting sqref="H247">
    <cfRule type="expression" dxfId="535" priority="1004" stopIfTrue="1">
      <formula>VLOOKUP(H247,CheckList,3,FALSE)=TRUE</formula>
    </cfRule>
  </conditionalFormatting>
  <conditionalFormatting sqref="H247">
    <cfRule type="expression" dxfId="534" priority="1005" stopIfTrue="1">
      <formula>VLOOKUP(H247&amp; "_1mM",CheckList,3,FALSE)=TRUE</formula>
    </cfRule>
  </conditionalFormatting>
  <conditionalFormatting sqref="H247">
    <cfRule type="expression" dxfId="533" priority="1006" stopIfTrue="1">
      <formula>$BM$137=TRUE</formula>
    </cfRule>
  </conditionalFormatting>
  <conditionalFormatting sqref="O247">
    <cfRule type="expression" dxfId="532" priority="1007" stopIfTrue="1">
      <formula>VLOOKUP(H247,CheckList,3,FALSE)=TRUE</formula>
    </cfRule>
  </conditionalFormatting>
  <conditionalFormatting sqref="U247">
    <cfRule type="expression" dxfId="531" priority="1008" stopIfTrue="1">
      <formula>VLOOKUP(U247,CheckList,3,FALSE)=TRUE</formula>
    </cfRule>
  </conditionalFormatting>
  <conditionalFormatting sqref="U247">
    <cfRule type="expression" dxfId="530" priority="1009" stopIfTrue="1">
      <formula>VLOOKUP(U247&amp; "_1mM",CheckList,3,FALSE)=TRUE</formula>
    </cfRule>
  </conditionalFormatting>
  <conditionalFormatting sqref="U247">
    <cfRule type="expression" dxfId="529" priority="1010" stopIfTrue="1">
      <formula>$BM$137=TRUE</formula>
    </cfRule>
  </conditionalFormatting>
  <conditionalFormatting sqref="AB247">
    <cfRule type="expression" dxfId="528" priority="1011" stopIfTrue="1">
      <formula>VLOOKUP(U247,CheckList,3,FALSE)=TRUE</formula>
    </cfRule>
  </conditionalFormatting>
  <conditionalFormatting sqref="AH247">
    <cfRule type="expression" dxfId="527" priority="1012" stopIfTrue="1">
      <formula>VLOOKUP(AH247,CheckList,3,FALSE)=TRUE</formula>
    </cfRule>
  </conditionalFormatting>
  <conditionalFormatting sqref="AH247">
    <cfRule type="expression" dxfId="526" priority="1013" stopIfTrue="1">
      <formula>VLOOKUP(AH247&amp; "_1mM",CheckList,3,FALSE)=TRUE</formula>
    </cfRule>
  </conditionalFormatting>
  <conditionalFormatting sqref="AH247">
    <cfRule type="expression" dxfId="525" priority="1014" stopIfTrue="1">
      <formula>$BM$137=TRUE</formula>
    </cfRule>
  </conditionalFormatting>
  <conditionalFormatting sqref="AO247">
    <cfRule type="expression" dxfId="524" priority="1015" stopIfTrue="1">
      <formula>VLOOKUP(AH247,CheckList,3,FALSE)=TRUE</formula>
    </cfRule>
  </conditionalFormatting>
  <conditionalFormatting sqref="AU247">
    <cfRule type="expression" dxfId="523" priority="1016" stopIfTrue="1">
      <formula>VLOOKUP(AU247,CheckList,3,FALSE)=TRUE</formula>
    </cfRule>
  </conditionalFormatting>
  <conditionalFormatting sqref="AU247">
    <cfRule type="expression" dxfId="522" priority="1017" stopIfTrue="1">
      <formula>VLOOKUP(AU247&amp; "_1mM",CheckList,3,FALSE)=TRUE</formula>
    </cfRule>
  </conditionalFormatting>
  <conditionalFormatting sqref="AU247">
    <cfRule type="expression" dxfId="521" priority="1018" stopIfTrue="1">
      <formula>$BM$137=TRUE</formula>
    </cfRule>
  </conditionalFormatting>
  <conditionalFormatting sqref="BB247">
    <cfRule type="expression" dxfId="520" priority="1019" stopIfTrue="1">
      <formula>VLOOKUP(AU247,CheckList,3,FALSE)=TRUE</formula>
    </cfRule>
  </conditionalFormatting>
  <conditionalFormatting sqref="H249">
    <cfRule type="expression" dxfId="519" priority="1020" stopIfTrue="1">
      <formula>VLOOKUP(H249,CheckList,3,FALSE)=TRUE</formula>
    </cfRule>
  </conditionalFormatting>
  <conditionalFormatting sqref="H249">
    <cfRule type="expression" dxfId="518" priority="1021" stopIfTrue="1">
      <formula>VLOOKUP(H249&amp; "_1mM",CheckList,3,FALSE)=TRUE</formula>
    </cfRule>
  </conditionalFormatting>
  <conditionalFormatting sqref="H249">
    <cfRule type="expression" dxfId="517" priority="1022" stopIfTrue="1">
      <formula>$BM$137=TRUE</formula>
    </cfRule>
  </conditionalFormatting>
  <conditionalFormatting sqref="O249">
    <cfRule type="expression" dxfId="516" priority="1023" stopIfTrue="1">
      <formula>VLOOKUP(H249,CheckList,3,FALSE)=TRUE</formula>
    </cfRule>
  </conditionalFormatting>
  <conditionalFormatting sqref="U249">
    <cfRule type="expression" dxfId="515" priority="1024" stopIfTrue="1">
      <formula>VLOOKUP(U249,CheckList,3,FALSE)=TRUE</formula>
    </cfRule>
  </conditionalFormatting>
  <conditionalFormatting sqref="U249">
    <cfRule type="expression" dxfId="514" priority="1025" stopIfTrue="1">
      <formula>VLOOKUP(U249&amp; "_1mM",CheckList,3,FALSE)=TRUE</formula>
    </cfRule>
  </conditionalFormatting>
  <conditionalFormatting sqref="U249">
    <cfRule type="expression" dxfId="513" priority="1026" stopIfTrue="1">
      <formula>$BM$137=TRUE</formula>
    </cfRule>
  </conditionalFormatting>
  <conditionalFormatting sqref="AB249">
    <cfRule type="expression" dxfId="512" priority="1027" stopIfTrue="1">
      <formula>VLOOKUP(U249,CheckList,3,FALSE)=TRUE</formula>
    </cfRule>
  </conditionalFormatting>
  <conditionalFormatting sqref="AH249">
    <cfRule type="expression" dxfId="511" priority="1028" stopIfTrue="1">
      <formula>VLOOKUP(AH249,CheckList,3,FALSE)=TRUE</formula>
    </cfRule>
  </conditionalFormatting>
  <conditionalFormatting sqref="AH249">
    <cfRule type="expression" dxfId="510" priority="1029" stopIfTrue="1">
      <formula>VLOOKUP(AH249&amp; "_1mM",CheckList,3,FALSE)=TRUE</formula>
    </cfRule>
  </conditionalFormatting>
  <conditionalFormatting sqref="AH249">
    <cfRule type="expression" dxfId="509" priority="1030" stopIfTrue="1">
      <formula>$BM$137=TRUE</formula>
    </cfRule>
  </conditionalFormatting>
  <conditionalFormatting sqref="AO249">
    <cfRule type="expression" dxfId="508" priority="1031" stopIfTrue="1">
      <formula>VLOOKUP(AH249,CheckList,3,FALSE)=TRUE</formula>
    </cfRule>
  </conditionalFormatting>
  <conditionalFormatting sqref="AQ249">
    <cfRule type="expression" dxfId="507" priority="1032" stopIfTrue="1">
      <formula>VLOOKUP(AH249&amp; "_1mM",CheckList,3,FALSE)=TRUE</formula>
    </cfRule>
  </conditionalFormatting>
  <conditionalFormatting sqref="AU249">
    <cfRule type="expression" dxfId="506" priority="1033" stopIfTrue="1">
      <formula>VLOOKUP(AU249,CheckList,3,FALSE)=TRUE</formula>
    </cfRule>
  </conditionalFormatting>
  <conditionalFormatting sqref="AU249">
    <cfRule type="expression" dxfId="505" priority="1034" stopIfTrue="1">
      <formula>VLOOKUP(AU249&amp; "_1mM",CheckList,3,FALSE)=TRUE</formula>
    </cfRule>
  </conditionalFormatting>
  <conditionalFormatting sqref="AU249">
    <cfRule type="expression" dxfId="504" priority="1035" stopIfTrue="1">
      <formula>$BM$137=TRUE</formula>
    </cfRule>
  </conditionalFormatting>
  <conditionalFormatting sqref="BB249">
    <cfRule type="expression" dxfId="503" priority="1036" stopIfTrue="1">
      <formula>VLOOKUP(AU249,CheckList,3,FALSE)=TRUE</formula>
    </cfRule>
  </conditionalFormatting>
  <conditionalFormatting sqref="H251">
    <cfRule type="expression" dxfId="502" priority="1037" stopIfTrue="1">
      <formula>VLOOKUP(H251,CheckList,3,FALSE)=TRUE</formula>
    </cfRule>
  </conditionalFormatting>
  <conditionalFormatting sqref="H251">
    <cfRule type="expression" dxfId="501" priority="1038" stopIfTrue="1">
      <formula>VLOOKUP(H251&amp; "_1mM",CheckList,3,FALSE)=TRUE</formula>
    </cfRule>
  </conditionalFormatting>
  <conditionalFormatting sqref="H251">
    <cfRule type="expression" dxfId="500" priority="1039" stopIfTrue="1">
      <formula>$BM$137=TRUE</formula>
    </cfRule>
  </conditionalFormatting>
  <conditionalFormatting sqref="O251">
    <cfRule type="expression" dxfId="499" priority="1040" stopIfTrue="1">
      <formula>VLOOKUP(H251,CheckList,3,FALSE)=TRUE</formula>
    </cfRule>
  </conditionalFormatting>
  <conditionalFormatting sqref="U251">
    <cfRule type="expression" dxfId="498" priority="1041" stopIfTrue="1">
      <formula>VLOOKUP(U251,CheckList,3,FALSE)=TRUE</formula>
    </cfRule>
  </conditionalFormatting>
  <conditionalFormatting sqref="U251">
    <cfRule type="expression" dxfId="497" priority="1042" stopIfTrue="1">
      <formula>VLOOKUP(U251&amp; "_1mM",CheckList,3,FALSE)=TRUE</formula>
    </cfRule>
  </conditionalFormatting>
  <conditionalFormatting sqref="U251">
    <cfRule type="expression" dxfId="496" priority="1043" stopIfTrue="1">
      <formula>$BM$137=TRUE</formula>
    </cfRule>
  </conditionalFormatting>
  <conditionalFormatting sqref="AB251">
    <cfRule type="expression" dxfId="495" priority="1044" stopIfTrue="1">
      <formula>VLOOKUP(U251,CheckList,3,FALSE)=TRUE</formula>
    </cfRule>
  </conditionalFormatting>
  <conditionalFormatting sqref="AH251">
    <cfRule type="expression" dxfId="494" priority="1045" stopIfTrue="1">
      <formula>VLOOKUP(AH251,CheckList,3,FALSE)=TRUE</formula>
    </cfRule>
  </conditionalFormatting>
  <conditionalFormatting sqref="AH251">
    <cfRule type="expression" dxfId="493" priority="1046" stopIfTrue="1">
      <formula>VLOOKUP(AH251&amp; "_1mM",CheckList,3,FALSE)=TRUE</formula>
    </cfRule>
  </conditionalFormatting>
  <conditionalFormatting sqref="AH251">
    <cfRule type="expression" dxfId="492" priority="1047" stopIfTrue="1">
      <formula>$BM$137=TRUE</formula>
    </cfRule>
  </conditionalFormatting>
  <conditionalFormatting sqref="AO251">
    <cfRule type="expression" dxfId="491" priority="1048" stopIfTrue="1">
      <formula>VLOOKUP(AH251,CheckList,3,FALSE)=TRUE</formula>
    </cfRule>
  </conditionalFormatting>
  <conditionalFormatting sqref="AU251">
    <cfRule type="expression" dxfId="490" priority="1049" stopIfTrue="1">
      <formula>VLOOKUP(AU251,CheckList,3,FALSE)=TRUE</formula>
    </cfRule>
  </conditionalFormatting>
  <conditionalFormatting sqref="AU251">
    <cfRule type="expression" dxfId="489" priority="1050" stopIfTrue="1">
      <formula>VLOOKUP(AU251&amp; "_1mM",CheckList,3,FALSE)=TRUE</formula>
    </cfRule>
  </conditionalFormatting>
  <conditionalFormatting sqref="AU251">
    <cfRule type="expression" dxfId="488" priority="1051" stopIfTrue="1">
      <formula>$BM$137=TRUE</formula>
    </cfRule>
  </conditionalFormatting>
  <conditionalFormatting sqref="BB251">
    <cfRule type="expression" dxfId="487" priority="1052" stopIfTrue="1">
      <formula>VLOOKUP(AU251,CheckList,3,FALSE)=TRUE</formula>
    </cfRule>
  </conditionalFormatting>
  <conditionalFormatting sqref="H253">
    <cfRule type="expression" dxfId="486" priority="1053" stopIfTrue="1">
      <formula>VLOOKUP(H253,CheckList,3,FALSE)=TRUE</formula>
    </cfRule>
  </conditionalFormatting>
  <conditionalFormatting sqref="H253">
    <cfRule type="expression" dxfId="485" priority="1054" stopIfTrue="1">
      <formula>VLOOKUP(H253&amp; "_1mM",CheckList,3,FALSE)=TRUE</formula>
    </cfRule>
  </conditionalFormatting>
  <conditionalFormatting sqref="H253">
    <cfRule type="expression" dxfId="484" priority="1055" stopIfTrue="1">
      <formula>$BM$137=TRUE</formula>
    </cfRule>
  </conditionalFormatting>
  <conditionalFormatting sqref="O253">
    <cfRule type="expression" dxfId="483" priority="1056" stopIfTrue="1">
      <formula>VLOOKUP(H253,CheckList,3,FALSE)=TRUE</formula>
    </cfRule>
  </conditionalFormatting>
  <conditionalFormatting sqref="U253">
    <cfRule type="expression" dxfId="482" priority="1057" stopIfTrue="1">
      <formula>VLOOKUP(U253,CheckList,3,FALSE)=TRUE</formula>
    </cfRule>
  </conditionalFormatting>
  <conditionalFormatting sqref="U253">
    <cfRule type="expression" dxfId="481" priority="1058" stopIfTrue="1">
      <formula>VLOOKUP(U253&amp; "_1mM",CheckList,3,FALSE)=TRUE</formula>
    </cfRule>
  </conditionalFormatting>
  <conditionalFormatting sqref="U253">
    <cfRule type="expression" dxfId="480" priority="1059" stopIfTrue="1">
      <formula>$BM$137=TRUE</formula>
    </cfRule>
  </conditionalFormatting>
  <conditionalFormatting sqref="AB253">
    <cfRule type="expression" dxfId="479" priority="1060" stopIfTrue="1">
      <formula>VLOOKUP(U253,CheckList,3,FALSE)=TRUE</formula>
    </cfRule>
  </conditionalFormatting>
  <conditionalFormatting sqref="AH253">
    <cfRule type="expression" dxfId="478" priority="1061" stopIfTrue="1">
      <formula>VLOOKUP(AH253,CheckList,3,FALSE)=TRUE</formula>
    </cfRule>
  </conditionalFormatting>
  <conditionalFormatting sqref="AH253">
    <cfRule type="expression" dxfId="477" priority="1062" stopIfTrue="1">
      <formula>VLOOKUP(AH253&amp; "_1mM",CheckList,3,FALSE)=TRUE</formula>
    </cfRule>
  </conditionalFormatting>
  <conditionalFormatting sqref="AH253">
    <cfRule type="expression" dxfId="476" priority="1063" stopIfTrue="1">
      <formula>$BM$137=TRUE</formula>
    </cfRule>
  </conditionalFormatting>
  <conditionalFormatting sqref="AO253">
    <cfRule type="expression" dxfId="475" priority="1064" stopIfTrue="1">
      <formula>VLOOKUP(AH253,CheckList,3,FALSE)=TRUE</formula>
    </cfRule>
  </conditionalFormatting>
  <conditionalFormatting sqref="AQ253">
    <cfRule type="expression" dxfId="474" priority="1065" stopIfTrue="1">
      <formula>VLOOKUP(AH253&amp; "_1mM",CheckList,3,FALSE)=TRUE</formula>
    </cfRule>
  </conditionalFormatting>
  <conditionalFormatting sqref="AU253">
    <cfRule type="expression" dxfId="473" priority="1066" stopIfTrue="1">
      <formula>VLOOKUP(AU253,CheckList,3,FALSE)=TRUE</formula>
    </cfRule>
  </conditionalFormatting>
  <conditionalFormatting sqref="AU253">
    <cfRule type="expression" dxfId="472" priority="1067" stopIfTrue="1">
      <formula>VLOOKUP(AU253&amp; "_1mM",CheckList,3,FALSE)=TRUE</formula>
    </cfRule>
  </conditionalFormatting>
  <conditionalFormatting sqref="AU253">
    <cfRule type="expression" dxfId="471" priority="1068" stopIfTrue="1">
      <formula>$BM$137=TRUE</formula>
    </cfRule>
  </conditionalFormatting>
  <conditionalFormatting sqref="BB253">
    <cfRule type="expression" dxfId="470" priority="1069" stopIfTrue="1">
      <formula>VLOOKUP(AU253,CheckList,3,FALSE)=TRUE</formula>
    </cfRule>
  </conditionalFormatting>
  <conditionalFormatting sqref="H255">
    <cfRule type="expression" dxfId="469" priority="1070" stopIfTrue="1">
      <formula>VLOOKUP(H255,CheckList,3,FALSE)=TRUE</formula>
    </cfRule>
  </conditionalFormatting>
  <conditionalFormatting sqref="H255">
    <cfRule type="expression" dxfId="468" priority="1071" stopIfTrue="1">
      <formula>VLOOKUP(H255&amp; "_1mM",CheckList,3,FALSE)=TRUE</formula>
    </cfRule>
  </conditionalFormatting>
  <conditionalFormatting sqref="H255">
    <cfRule type="expression" dxfId="467" priority="1072" stopIfTrue="1">
      <formula>$BM$137=TRUE</formula>
    </cfRule>
  </conditionalFormatting>
  <conditionalFormatting sqref="O255">
    <cfRule type="expression" dxfId="466" priority="1073" stopIfTrue="1">
      <formula>VLOOKUP(H255,CheckList,3,FALSE)=TRUE</formula>
    </cfRule>
  </conditionalFormatting>
  <conditionalFormatting sqref="U255">
    <cfRule type="expression" dxfId="465" priority="1074" stopIfTrue="1">
      <formula>VLOOKUP(U255,CheckList,3,FALSE)=TRUE</formula>
    </cfRule>
  </conditionalFormatting>
  <conditionalFormatting sqref="U255">
    <cfRule type="expression" dxfId="464" priority="1075" stopIfTrue="1">
      <formula>VLOOKUP(U255&amp; "_1mM",CheckList,3,FALSE)=TRUE</formula>
    </cfRule>
  </conditionalFormatting>
  <conditionalFormatting sqref="U255">
    <cfRule type="expression" dxfId="463" priority="1076" stopIfTrue="1">
      <formula>$BM$137=TRUE</formula>
    </cfRule>
  </conditionalFormatting>
  <conditionalFormatting sqref="AB255">
    <cfRule type="expression" dxfId="462" priority="1077" stopIfTrue="1">
      <formula>VLOOKUP(U255,CheckList,3,FALSE)=TRUE</formula>
    </cfRule>
  </conditionalFormatting>
  <conditionalFormatting sqref="AH255">
    <cfRule type="expression" dxfId="461" priority="1078" stopIfTrue="1">
      <formula>VLOOKUP(AH255,CheckList,3,FALSE)=TRUE</formula>
    </cfRule>
  </conditionalFormatting>
  <conditionalFormatting sqref="AH255">
    <cfRule type="expression" dxfId="460" priority="1079" stopIfTrue="1">
      <formula>VLOOKUP(AH255&amp; "_1mM",CheckList,3,FALSE)=TRUE</formula>
    </cfRule>
  </conditionalFormatting>
  <conditionalFormatting sqref="AH255">
    <cfRule type="expression" dxfId="459" priority="1080" stopIfTrue="1">
      <formula>$BM$137=TRUE</formula>
    </cfRule>
  </conditionalFormatting>
  <conditionalFormatting sqref="AO255">
    <cfRule type="expression" dxfId="458" priority="1081" stopIfTrue="1">
      <formula>VLOOKUP(AH255,CheckList,3,FALSE)=TRUE</formula>
    </cfRule>
  </conditionalFormatting>
  <conditionalFormatting sqref="AU255">
    <cfRule type="expression" dxfId="457" priority="1082" stopIfTrue="1">
      <formula>VLOOKUP(AU255,CheckList,3,FALSE)=TRUE</formula>
    </cfRule>
  </conditionalFormatting>
  <conditionalFormatting sqref="AU255">
    <cfRule type="expression" dxfId="456" priority="1083" stopIfTrue="1">
      <formula>VLOOKUP(AU255&amp; "_1mM",CheckList,3,FALSE)=TRUE</formula>
    </cfRule>
  </conditionalFormatting>
  <conditionalFormatting sqref="AU255">
    <cfRule type="expression" dxfId="455" priority="1084" stopIfTrue="1">
      <formula>$BM$137=TRUE</formula>
    </cfRule>
  </conditionalFormatting>
  <conditionalFormatting sqref="BB255">
    <cfRule type="expression" dxfId="454" priority="1085" stopIfTrue="1">
      <formula>VLOOKUP(AU255,CheckList,3,FALSE)=TRUE</formula>
    </cfRule>
  </conditionalFormatting>
  <conditionalFormatting sqref="H257">
    <cfRule type="expression" dxfId="453" priority="1086" stopIfTrue="1">
      <formula>VLOOKUP(H257,CheckList,3,FALSE)=TRUE</formula>
    </cfRule>
  </conditionalFormatting>
  <conditionalFormatting sqref="H257">
    <cfRule type="expression" dxfId="452" priority="1087" stopIfTrue="1">
      <formula>VLOOKUP(H257&amp; "_1mM",CheckList,3,FALSE)=TRUE</formula>
    </cfRule>
  </conditionalFormatting>
  <conditionalFormatting sqref="H257">
    <cfRule type="expression" dxfId="451" priority="1088" stopIfTrue="1">
      <formula>$BM$137=TRUE</formula>
    </cfRule>
  </conditionalFormatting>
  <conditionalFormatting sqref="O257">
    <cfRule type="expression" dxfId="450" priority="1089" stopIfTrue="1">
      <formula>VLOOKUP(H257,CheckList,3,FALSE)=TRUE</formula>
    </cfRule>
  </conditionalFormatting>
  <conditionalFormatting sqref="Q257">
    <cfRule type="expression" dxfId="449" priority="1090" stopIfTrue="1">
      <formula>VLOOKUP(H257&amp; "_1mM",CheckList,3,FALSE)=TRUE</formula>
    </cfRule>
  </conditionalFormatting>
  <conditionalFormatting sqref="U257">
    <cfRule type="expression" dxfId="448" priority="1091" stopIfTrue="1">
      <formula>VLOOKUP(U257,CheckList,3,FALSE)=TRUE</formula>
    </cfRule>
  </conditionalFormatting>
  <conditionalFormatting sqref="U257">
    <cfRule type="expression" dxfId="447" priority="1092" stopIfTrue="1">
      <formula>VLOOKUP(U257&amp; "_1mM",CheckList,3,FALSE)=TRUE</formula>
    </cfRule>
  </conditionalFormatting>
  <conditionalFormatting sqref="U257">
    <cfRule type="expression" dxfId="446" priority="1093" stopIfTrue="1">
      <formula>$BM$137=TRUE</formula>
    </cfRule>
  </conditionalFormatting>
  <conditionalFormatting sqref="AB257">
    <cfRule type="expression" dxfId="445" priority="1094" stopIfTrue="1">
      <formula>VLOOKUP(U257,CheckList,3,FALSE)=TRUE</formula>
    </cfRule>
  </conditionalFormatting>
  <conditionalFormatting sqref="AD257">
    <cfRule type="expression" dxfId="444" priority="1095" stopIfTrue="1">
      <formula>VLOOKUP(U257&amp; "_1mM",CheckList,3,FALSE)=TRUE</formula>
    </cfRule>
  </conditionalFormatting>
  <conditionalFormatting sqref="AH257">
    <cfRule type="expression" dxfId="443" priority="1096" stopIfTrue="1">
      <formula>VLOOKUP(AH257,CheckList,3,FALSE)=TRUE</formula>
    </cfRule>
  </conditionalFormatting>
  <conditionalFormatting sqref="AH257">
    <cfRule type="expression" dxfId="442" priority="1097" stopIfTrue="1">
      <formula>VLOOKUP(AH257&amp; "_1mM",CheckList,3,FALSE)=TRUE</formula>
    </cfRule>
  </conditionalFormatting>
  <conditionalFormatting sqref="AH257">
    <cfRule type="expression" dxfId="441" priority="1098" stopIfTrue="1">
      <formula>$BM$137=TRUE</formula>
    </cfRule>
  </conditionalFormatting>
  <conditionalFormatting sqref="AO257">
    <cfRule type="expression" dxfId="440" priority="1099" stopIfTrue="1">
      <formula>VLOOKUP(AH257,CheckList,3,FALSE)=TRUE</formula>
    </cfRule>
  </conditionalFormatting>
  <conditionalFormatting sqref="AU257">
    <cfRule type="expression" dxfId="439" priority="1100" stopIfTrue="1">
      <formula>VLOOKUP(AU257,CheckList,3,FALSE)=TRUE</formula>
    </cfRule>
  </conditionalFormatting>
  <conditionalFormatting sqref="AU257">
    <cfRule type="expression" dxfId="438" priority="1101" stopIfTrue="1">
      <formula>VLOOKUP(AU257&amp; "_1mM",CheckList,3,FALSE)=TRUE</formula>
    </cfRule>
  </conditionalFormatting>
  <conditionalFormatting sqref="AU257">
    <cfRule type="expression" dxfId="437" priority="1102" stopIfTrue="1">
      <formula>$BM$137=TRUE</formula>
    </cfRule>
  </conditionalFormatting>
  <conditionalFormatting sqref="BB257">
    <cfRule type="expression" dxfId="436" priority="1103" stopIfTrue="1">
      <formula>VLOOKUP(AU257,CheckList,3,FALSE)=TRUE</formula>
    </cfRule>
  </conditionalFormatting>
  <conditionalFormatting sqref="BD257">
    <cfRule type="expression" dxfId="435" priority="1104" stopIfTrue="1">
      <formula>VLOOKUP(AU257&amp; "_1mM",CheckList,3,FALSE)=TRUE</formula>
    </cfRule>
  </conditionalFormatting>
  <conditionalFormatting sqref="H259">
    <cfRule type="expression" dxfId="434" priority="1105" stopIfTrue="1">
      <formula>VLOOKUP(H259,CheckList,3,FALSE)=TRUE</formula>
    </cfRule>
  </conditionalFormatting>
  <conditionalFormatting sqref="H259">
    <cfRule type="expression" dxfId="433" priority="1106" stopIfTrue="1">
      <formula>VLOOKUP(H259&amp; "_1mM",CheckList,3,FALSE)=TRUE</formula>
    </cfRule>
  </conditionalFormatting>
  <conditionalFormatting sqref="H259">
    <cfRule type="expression" dxfId="432" priority="1107" stopIfTrue="1">
      <formula>$BM$137=TRUE</formula>
    </cfRule>
  </conditionalFormatting>
  <conditionalFormatting sqref="O259">
    <cfRule type="expression" dxfId="431" priority="1108" stopIfTrue="1">
      <formula>VLOOKUP(H259,CheckList,3,FALSE)=TRUE</formula>
    </cfRule>
  </conditionalFormatting>
  <conditionalFormatting sqref="Q259">
    <cfRule type="expression" dxfId="430" priority="1109" stopIfTrue="1">
      <formula>VLOOKUP(H259&amp; "_1mM",CheckList,3,FALSE)=TRUE</formula>
    </cfRule>
  </conditionalFormatting>
  <conditionalFormatting sqref="U259">
    <cfRule type="expression" dxfId="429" priority="1110" stopIfTrue="1">
      <formula>VLOOKUP(U259,CheckList,3,FALSE)=TRUE</formula>
    </cfRule>
  </conditionalFormatting>
  <conditionalFormatting sqref="U259">
    <cfRule type="expression" dxfId="428" priority="1111" stopIfTrue="1">
      <formula>VLOOKUP(U259&amp; "_1mM",CheckList,3,FALSE)=TRUE</formula>
    </cfRule>
  </conditionalFormatting>
  <conditionalFormatting sqref="U259">
    <cfRule type="expression" dxfId="427" priority="1112" stopIfTrue="1">
      <formula>$BM$137=TRUE</formula>
    </cfRule>
  </conditionalFormatting>
  <conditionalFormatting sqref="AB259">
    <cfRule type="expression" dxfId="426" priority="1113" stopIfTrue="1">
      <formula>VLOOKUP(U259,CheckList,3,FALSE)=TRUE</formula>
    </cfRule>
  </conditionalFormatting>
  <conditionalFormatting sqref="AD259">
    <cfRule type="expression" dxfId="425" priority="1114" stopIfTrue="1">
      <formula>VLOOKUP(U259&amp; "_1mM",CheckList,3,FALSE)=TRUE</formula>
    </cfRule>
  </conditionalFormatting>
  <conditionalFormatting sqref="AH259">
    <cfRule type="expression" dxfId="424" priority="1115" stopIfTrue="1">
      <formula>VLOOKUP(AH259,CheckList,3,FALSE)=TRUE</formula>
    </cfRule>
  </conditionalFormatting>
  <conditionalFormatting sqref="AH259">
    <cfRule type="expression" dxfId="423" priority="1116" stopIfTrue="1">
      <formula>VLOOKUP(AH259&amp; "_1mM",CheckList,3,FALSE)=TRUE</formula>
    </cfRule>
  </conditionalFormatting>
  <conditionalFormatting sqref="AH259">
    <cfRule type="expression" dxfId="422" priority="1117" stopIfTrue="1">
      <formula>$BM$137=TRUE</formula>
    </cfRule>
  </conditionalFormatting>
  <conditionalFormatting sqref="AO259">
    <cfRule type="expression" dxfId="421" priority="1118" stopIfTrue="1">
      <formula>VLOOKUP(AH259,CheckList,3,FALSE)=TRUE</formula>
    </cfRule>
  </conditionalFormatting>
  <conditionalFormatting sqref="AU259">
    <cfRule type="expression" dxfId="420" priority="1119" stopIfTrue="1">
      <formula>VLOOKUP(AU259,CheckList,3,FALSE)=TRUE</formula>
    </cfRule>
  </conditionalFormatting>
  <conditionalFormatting sqref="AU259">
    <cfRule type="expression" dxfId="419" priority="1120" stopIfTrue="1">
      <formula>VLOOKUP(AU259&amp; "_1mM",CheckList,3,FALSE)=TRUE</formula>
    </cfRule>
  </conditionalFormatting>
  <conditionalFormatting sqref="AU259">
    <cfRule type="expression" dxfId="418" priority="1121" stopIfTrue="1">
      <formula>$BM$137=TRUE</formula>
    </cfRule>
  </conditionalFormatting>
  <conditionalFormatting sqref="BB259">
    <cfRule type="expression" dxfId="417" priority="1122" stopIfTrue="1">
      <formula>VLOOKUP(AU259,CheckList,3,FALSE)=TRUE</formula>
    </cfRule>
  </conditionalFormatting>
  <conditionalFormatting sqref="H261">
    <cfRule type="expression" dxfId="416" priority="1123" stopIfTrue="1">
      <formula>VLOOKUP(H261,CheckList,3,FALSE)=TRUE</formula>
    </cfRule>
  </conditionalFormatting>
  <conditionalFormatting sqref="H261">
    <cfRule type="expression" dxfId="415" priority="1124" stopIfTrue="1">
      <formula>VLOOKUP(H261&amp; "_1mM",CheckList,3,FALSE)=TRUE</formula>
    </cfRule>
  </conditionalFormatting>
  <conditionalFormatting sqref="H261">
    <cfRule type="expression" dxfId="414" priority="1125" stopIfTrue="1">
      <formula>$BM$137=TRUE</formula>
    </cfRule>
  </conditionalFormatting>
  <conditionalFormatting sqref="O261">
    <cfRule type="expression" dxfId="413" priority="1126" stopIfTrue="1">
      <formula>VLOOKUP(H261,CheckList,3,FALSE)=TRUE</formula>
    </cfRule>
  </conditionalFormatting>
  <conditionalFormatting sqref="U261">
    <cfRule type="expression" dxfId="412" priority="1127" stopIfTrue="1">
      <formula>VLOOKUP(U261,CheckList,3,FALSE)=TRUE</formula>
    </cfRule>
  </conditionalFormatting>
  <conditionalFormatting sqref="U261">
    <cfRule type="expression" dxfId="411" priority="1128" stopIfTrue="1">
      <formula>VLOOKUP(U261&amp; "_1mM",CheckList,3,FALSE)=TRUE</formula>
    </cfRule>
  </conditionalFormatting>
  <conditionalFormatting sqref="U261">
    <cfRule type="expression" dxfId="410" priority="1129" stopIfTrue="1">
      <formula>$BM$137=TRUE</formula>
    </cfRule>
  </conditionalFormatting>
  <conditionalFormatting sqref="AB261">
    <cfRule type="expression" dxfId="409" priority="1130" stopIfTrue="1">
      <formula>VLOOKUP(U261,CheckList,3,FALSE)=TRUE</formula>
    </cfRule>
  </conditionalFormatting>
  <conditionalFormatting sqref="AD261">
    <cfRule type="expression" dxfId="408" priority="1131" stopIfTrue="1">
      <formula>VLOOKUP(U261&amp; "_1mM",CheckList,3,FALSE)=TRUE</formula>
    </cfRule>
  </conditionalFormatting>
  <conditionalFormatting sqref="AH261">
    <cfRule type="expression" dxfId="407" priority="1132" stopIfTrue="1">
      <formula>VLOOKUP(AH261,CheckList,3,FALSE)=TRUE</formula>
    </cfRule>
  </conditionalFormatting>
  <conditionalFormatting sqref="AH261">
    <cfRule type="expression" dxfId="406" priority="1133" stopIfTrue="1">
      <formula>VLOOKUP(AH261&amp; "_1mM",CheckList,3,FALSE)=TRUE</formula>
    </cfRule>
  </conditionalFormatting>
  <conditionalFormatting sqref="AH261">
    <cfRule type="expression" dxfId="405" priority="1134" stopIfTrue="1">
      <formula>$BM$137=TRUE</formula>
    </cfRule>
  </conditionalFormatting>
  <conditionalFormatting sqref="AO261">
    <cfRule type="expression" dxfId="404" priority="1135" stopIfTrue="1">
      <formula>VLOOKUP(AH261,CheckList,3,FALSE)=TRUE</formula>
    </cfRule>
  </conditionalFormatting>
  <conditionalFormatting sqref="AQ261">
    <cfRule type="expression" dxfId="403" priority="1136" stopIfTrue="1">
      <formula>VLOOKUP(AH261&amp; "_1mM",CheckList,3,FALSE)=TRUE</formula>
    </cfRule>
  </conditionalFormatting>
  <conditionalFormatting sqref="AU261">
    <cfRule type="expression" dxfId="402" priority="1137" stopIfTrue="1">
      <formula>VLOOKUP(AU261,CheckList,3,FALSE)=TRUE</formula>
    </cfRule>
  </conditionalFormatting>
  <conditionalFormatting sqref="AU261">
    <cfRule type="expression" dxfId="401" priority="1138" stopIfTrue="1">
      <formula>VLOOKUP(AU261&amp; "_1mM",CheckList,3,FALSE)=TRUE</formula>
    </cfRule>
  </conditionalFormatting>
  <conditionalFormatting sqref="AU261">
    <cfRule type="expression" dxfId="400" priority="1139" stopIfTrue="1">
      <formula>$BM$137=TRUE</formula>
    </cfRule>
  </conditionalFormatting>
  <conditionalFormatting sqref="BB261">
    <cfRule type="expression" dxfId="399" priority="1140" stopIfTrue="1">
      <formula>VLOOKUP(AU261,CheckList,3,FALSE)=TRUE</formula>
    </cfRule>
  </conditionalFormatting>
  <conditionalFormatting sqref="BD261">
    <cfRule type="expression" dxfId="398" priority="1141" stopIfTrue="1">
      <formula>VLOOKUP(AU261&amp; "_1mM",CheckList,3,FALSE)=TRUE</formula>
    </cfRule>
  </conditionalFormatting>
  <conditionalFormatting sqref="H263">
    <cfRule type="expression" dxfId="397" priority="1142" stopIfTrue="1">
      <formula>VLOOKUP(H263,CheckList,3,FALSE)=TRUE</formula>
    </cfRule>
  </conditionalFormatting>
  <conditionalFormatting sqref="H263">
    <cfRule type="expression" dxfId="396" priority="1143" stopIfTrue="1">
      <formula>VLOOKUP(H263&amp; "_1mM",CheckList,3,FALSE)=TRUE</formula>
    </cfRule>
  </conditionalFormatting>
  <conditionalFormatting sqref="H263">
    <cfRule type="expression" dxfId="395" priority="1144" stopIfTrue="1">
      <formula>$BM$137=TRUE</formula>
    </cfRule>
  </conditionalFormatting>
  <conditionalFormatting sqref="O263">
    <cfRule type="expression" dxfId="394" priority="1145" stopIfTrue="1">
      <formula>VLOOKUP(H263,CheckList,3,FALSE)=TRUE</formula>
    </cfRule>
  </conditionalFormatting>
  <conditionalFormatting sqref="Q263">
    <cfRule type="expression" dxfId="393" priority="1146" stopIfTrue="1">
      <formula>VLOOKUP(H263&amp; "_1mM",CheckList,3,FALSE)=TRUE</formula>
    </cfRule>
  </conditionalFormatting>
  <conditionalFormatting sqref="U263">
    <cfRule type="expression" dxfId="392" priority="1147" stopIfTrue="1">
      <formula>VLOOKUP(U263,CheckList,3,FALSE)=TRUE</formula>
    </cfRule>
  </conditionalFormatting>
  <conditionalFormatting sqref="U263">
    <cfRule type="expression" dxfId="391" priority="1148" stopIfTrue="1">
      <formula>VLOOKUP(U263&amp; "_1mM",CheckList,3,FALSE)=TRUE</formula>
    </cfRule>
  </conditionalFormatting>
  <conditionalFormatting sqref="U263">
    <cfRule type="expression" dxfId="390" priority="1149" stopIfTrue="1">
      <formula>$BM$137=TRUE</formula>
    </cfRule>
  </conditionalFormatting>
  <conditionalFormatting sqref="AB263">
    <cfRule type="expression" dxfId="389" priority="1150" stopIfTrue="1">
      <formula>VLOOKUP(U263,CheckList,3,FALSE)=TRUE</formula>
    </cfRule>
  </conditionalFormatting>
  <conditionalFormatting sqref="AD263">
    <cfRule type="expression" dxfId="388" priority="1151" stopIfTrue="1">
      <formula>VLOOKUP(U263&amp; "_1mM",CheckList,3,FALSE)=TRUE</formula>
    </cfRule>
  </conditionalFormatting>
  <conditionalFormatting sqref="AH263">
    <cfRule type="expression" dxfId="387" priority="1152" stopIfTrue="1">
      <formula>VLOOKUP(AH263,CheckList,3,FALSE)=TRUE</formula>
    </cfRule>
  </conditionalFormatting>
  <conditionalFormatting sqref="AH263">
    <cfRule type="expression" dxfId="386" priority="1153" stopIfTrue="1">
      <formula>VLOOKUP(AH263&amp; "_1mM",CheckList,3,FALSE)=TRUE</formula>
    </cfRule>
  </conditionalFormatting>
  <conditionalFormatting sqref="AH263">
    <cfRule type="expression" dxfId="385" priority="1154" stopIfTrue="1">
      <formula>$BM$137=TRUE</formula>
    </cfRule>
  </conditionalFormatting>
  <conditionalFormatting sqref="AO263">
    <cfRule type="expression" dxfId="384" priority="1155" stopIfTrue="1">
      <formula>VLOOKUP(AH263,CheckList,3,FALSE)=TRUE</formula>
    </cfRule>
  </conditionalFormatting>
  <conditionalFormatting sqref="AU263">
    <cfRule type="expression" dxfId="383" priority="1156" stopIfTrue="1">
      <formula>VLOOKUP(AU263,CheckList,3,FALSE)=TRUE</formula>
    </cfRule>
  </conditionalFormatting>
  <conditionalFormatting sqref="AU263">
    <cfRule type="expression" dxfId="382" priority="1157" stopIfTrue="1">
      <formula>VLOOKUP(AU263&amp; "_1mM",CheckList,3,FALSE)=TRUE</formula>
    </cfRule>
  </conditionalFormatting>
  <conditionalFormatting sqref="AU263">
    <cfRule type="expression" dxfId="381" priority="1158" stopIfTrue="1">
      <formula>$BM$137=TRUE</formula>
    </cfRule>
  </conditionalFormatting>
  <conditionalFormatting sqref="BB263">
    <cfRule type="expression" dxfId="380" priority="1159" stopIfTrue="1">
      <formula>VLOOKUP(AU263,CheckList,3,FALSE)=TRUE</formula>
    </cfRule>
  </conditionalFormatting>
  <conditionalFormatting sqref="H265">
    <cfRule type="expression" dxfId="379" priority="1160" stopIfTrue="1">
      <formula>VLOOKUP(H265,CheckList,3,FALSE)=TRUE</formula>
    </cfRule>
  </conditionalFormatting>
  <conditionalFormatting sqref="H265">
    <cfRule type="expression" dxfId="378" priority="1161" stopIfTrue="1">
      <formula>VLOOKUP(H265&amp; "_1mM",CheckList,3,FALSE)=TRUE</formula>
    </cfRule>
  </conditionalFormatting>
  <conditionalFormatting sqref="H265">
    <cfRule type="expression" dxfId="377" priority="1162" stopIfTrue="1">
      <formula>$BM$137=TRUE</formula>
    </cfRule>
  </conditionalFormatting>
  <conditionalFormatting sqref="O265">
    <cfRule type="expression" dxfId="376" priority="1163" stopIfTrue="1">
      <formula>VLOOKUP(H265,CheckList,3,FALSE)=TRUE</formula>
    </cfRule>
  </conditionalFormatting>
  <conditionalFormatting sqref="Q265">
    <cfRule type="expression" dxfId="375" priority="1164" stopIfTrue="1">
      <formula>VLOOKUP(H265&amp; "_1mM",CheckList,3,FALSE)=TRUE</formula>
    </cfRule>
  </conditionalFormatting>
  <conditionalFormatting sqref="U265">
    <cfRule type="expression" dxfId="374" priority="1165" stopIfTrue="1">
      <formula>VLOOKUP(U265,CheckList,3,FALSE)=TRUE</formula>
    </cfRule>
  </conditionalFormatting>
  <conditionalFormatting sqref="U265">
    <cfRule type="expression" dxfId="373" priority="1166" stopIfTrue="1">
      <formula>VLOOKUP(U265&amp; "_1mM",CheckList,3,FALSE)=TRUE</formula>
    </cfRule>
  </conditionalFormatting>
  <conditionalFormatting sqref="U265">
    <cfRule type="expression" dxfId="372" priority="1167" stopIfTrue="1">
      <formula>$BM$137=TRUE</formula>
    </cfRule>
  </conditionalFormatting>
  <conditionalFormatting sqref="AB265">
    <cfRule type="expression" dxfId="371" priority="1168" stopIfTrue="1">
      <formula>VLOOKUP(U265,CheckList,3,FALSE)=TRUE</formula>
    </cfRule>
  </conditionalFormatting>
  <conditionalFormatting sqref="AH265">
    <cfRule type="expression" dxfId="370" priority="1169" stopIfTrue="1">
      <formula>VLOOKUP(AH265,CheckList,3,FALSE)=TRUE</formula>
    </cfRule>
  </conditionalFormatting>
  <conditionalFormatting sqref="AH265">
    <cfRule type="expression" dxfId="369" priority="1170" stopIfTrue="1">
      <formula>VLOOKUP(AH265&amp; "_1mM",CheckList,3,FALSE)=TRUE</formula>
    </cfRule>
  </conditionalFormatting>
  <conditionalFormatting sqref="AH265">
    <cfRule type="expression" dxfId="368" priority="1171" stopIfTrue="1">
      <formula>$BM$137=TRUE</formula>
    </cfRule>
  </conditionalFormatting>
  <conditionalFormatting sqref="AO265">
    <cfRule type="expression" dxfId="367" priority="1172" stopIfTrue="1">
      <formula>VLOOKUP(AH265,CheckList,3,FALSE)=TRUE</formula>
    </cfRule>
  </conditionalFormatting>
  <conditionalFormatting sqref="AU265">
    <cfRule type="expression" dxfId="366" priority="1173" stopIfTrue="1">
      <formula>VLOOKUP(AU265,CheckList,3,FALSE)=TRUE</formula>
    </cfRule>
  </conditionalFormatting>
  <conditionalFormatting sqref="AU265">
    <cfRule type="expression" dxfId="365" priority="1174" stopIfTrue="1">
      <formula>VLOOKUP(AU265&amp; "_1mM",CheckList,3,FALSE)=TRUE</formula>
    </cfRule>
  </conditionalFormatting>
  <conditionalFormatting sqref="AU265">
    <cfRule type="expression" dxfId="364" priority="1175" stopIfTrue="1">
      <formula>$BM$137=TRUE</formula>
    </cfRule>
  </conditionalFormatting>
  <conditionalFormatting sqref="BB265">
    <cfRule type="expression" dxfId="363" priority="1176" stopIfTrue="1">
      <formula>VLOOKUP(AU265,CheckList,3,FALSE)=TRUE</formula>
    </cfRule>
  </conditionalFormatting>
  <conditionalFormatting sqref="H267">
    <cfRule type="expression" dxfId="362" priority="1177" stopIfTrue="1">
      <formula>VLOOKUP(H267,CheckList,3,FALSE)=TRUE</formula>
    </cfRule>
  </conditionalFormatting>
  <conditionalFormatting sqref="H267">
    <cfRule type="expression" dxfId="361" priority="1178" stopIfTrue="1">
      <formula>VLOOKUP(H267&amp; "_1mM",CheckList,3,FALSE)=TRUE</formula>
    </cfRule>
  </conditionalFormatting>
  <conditionalFormatting sqref="H267">
    <cfRule type="expression" dxfId="360" priority="1179" stopIfTrue="1">
      <formula>$BM$137=TRUE</formula>
    </cfRule>
  </conditionalFormatting>
  <conditionalFormatting sqref="O267">
    <cfRule type="expression" dxfId="359" priority="1180" stopIfTrue="1">
      <formula>VLOOKUP(H267,CheckList,3,FALSE)=TRUE</formula>
    </cfRule>
  </conditionalFormatting>
  <conditionalFormatting sqref="U267">
    <cfRule type="expression" dxfId="358" priority="1181" stopIfTrue="1">
      <formula>VLOOKUP(U267,CheckList,3,FALSE)=TRUE</formula>
    </cfRule>
  </conditionalFormatting>
  <conditionalFormatting sqref="U267">
    <cfRule type="expression" dxfId="357" priority="1182" stopIfTrue="1">
      <formula>VLOOKUP(U267&amp; "_1mM",CheckList,3,FALSE)=TRUE</formula>
    </cfRule>
  </conditionalFormatting>
  <conditionalFormatting sqref="U267">
    <cfRule type="expression" dxfId="356" priority="1183" stopIfTrue="1">
      <formula>$BM$137=TRUE</formula>
    </cfRule>
  </conditionalFormatting>
  <conditionalFormatting sqref="AB267">
    <cfRule type="expression" dxfId="355" priority="1184" stopIfTrue="1">
      <formula>VLOOKUP(U267,CheckList,3,FALSE)=TRUE</formula>
    </cfRule>
  </conditionalFormatting>
  <conditionalFormatting sqref="AD267">
    <cfRule type="expression" dxfId="354" priority="1185" stopIfTrue="1">
      <formula>VLOOKUP(U267&amp; "_1mM",CheckList,3,FALSE)=TRUE</formula>
    </cfRule>
  </conditionalFormatting>
  <conditionalFormatting sqref="AH267">
    <cfRule type="expression" dxfId="353" priority="1186" stopIfTrue="1">
      <formula>VLOOKUP(AH267,CheckList,3,FALSE)=TRUE</formula>
    </cfRule>
  </conditionalFormatting>
  <conditionalFormatting sqref="AH267">
    <cfRule type="expression" dxfId="352" priority="1187" stopIfTrue="1">
      <formula>VLOOKUP(AH267&amp; "_1mM",CheckList,3,FALSE)=TRUE</formula>
    </cfRule>
  </conditionalFormatting>
  <conditionalFormatting sqref="AH267">
    <cfRule type="expression" dxfId="351" priority="1188" stopIfTrue="1">
      <formula>$BM$137=TRUE</formula>
    </cfRule>
  </conditionalFormatting>
  <conditionalFormatting sqref="AO267">
    <cfRule type="expression" dxfId="350" priority="1189" stopIfTrue="1">
      <formula>VLOOKUP(AH267,CheckList,3,FALSE)=TRUE</formula>
    </cfRule>
  </conditionalFormatting>
  <conditionalFormatting sqref="AU267">
    <cfRule type="expression" dxfId="349" priority="1190" stopIfTrue="1">
      <formula>VLOOKUP(AU267,CheckList,3,FALSE)=TRUE</formula>
    </cfRule>
  </conditionalFormatting>
  <conditionalFormatting sqref="AU267">
    <cfRule type="expression" dxfId="348" priority="1191" stopIfTrue="1">
      <formula>VLOOKUP(AU267&amp; "_1mM",CheckList,3,FALSE)=TRUE</formula>
    </cfRule>
  </conditionalFormatting>
  <conditionalFormatting sqref="AU267">
    <cfRule type="expression" dxfId="347" priority="1192" stopIfTrue="1">
      <formula>$BM$137=TRUE</formula>
    </cfRule>
  </conditionalFormatting>
  <conditionalFormatting sqref="BB267">
    <cfRule type="expression" dxfId="346" priority="1193" stopIfTrue="1">
      <formula>VLOOKUP(AU267,CheckList,3,FALSE)=TRUE</formula>
    </cfRule>
  </conditionalFormatting>
  <conditionalFormatting sqref="H269">
    <cfRule type="expression" dxfId="345" priority="1194" stopIfTrue="1">
      <formula>VLOOKUP(H269,CheckList,3,FALSE)=TRUE</formula>
    </cfRule>
  </conditionalFormatting>
  <conditionalFormatting sqref="H269">
    <cfRule type="expression" dxfId="344" priority="1195" stopIfTrue="1">
      <formula>VLOOKUP(H269&amp; "_1mM",CheckList,3,FALSE)=TRUE</formula>
    </cfRule>
  </conditionalFormatting>
  <conditionalFormatting sqref="H269">
    <cfRule type="expression" dxfId="343" priority="1196" stopIfTrue="1">
      <formula>$BM$137=TRUE</formula>
    </cfRule>
  </conditionalFormatting>
  <conditionalFormatting sqref="O269">
    <cfRule type="expression" dxfId="342" priority="1197" stopIfTrue="1">
      <formula>VLOOKUP(H269,CheckList,3,FALSE)=TRUE</formula>
    </cfRule>
  </conditionalFormatting>
  <conditionalFormatting sqref="Q269">
    <cfRule type="expression" dxfId="341" priority="1198" stopIfTrue="1">
      <formula>VLOOKUP(H269&amp; "_1mM",CheckList,3,FALSE)=TRUE</formula>
    </cfRule>
  </conditionalFormatting>
  <conditionalFormatting sqref="U269">
    <cfRule type="expression" dxfId="340" priority="1199" stopIfTrue="1">
      <formula>VLOOKUP(U269,CheckList,3,FALSE)=TRUE</formula>
    </cfRule>
  </conditionalFormatting>
  <conditionalFormatting sqref="U269">
    <cfRule type="expression" dxfId="339" priority="1200" stopIfTrue="1">
      <formula>VLOOKUP(U269&amp; "_1mM",CheckList,3,FALSE)=TRUE</formula>
    </cfRule>
  </conditionalFormatting>
  <conditionalFormatting sqref="U269">
    <cfRule type="expression" dxfId="338" priority="1201" stopIfTrue="1">
      <formula>$BM$137=TRUE</formula>
    </cfRule>
  </conditionalFormatting>
  <conditionalFormatting sqref="AB269">
    <cfRule type="expression" dxfId="337" priority="1202" stopIfTrue="1">
      <formula>VLOOKUP(U269,CheckList,3,FALSE)=TRUE</formula>
    </cfRule>
  </conditionalFormatting>
  <conditionalFormatting sqref="AH269">
    <cfRule type="expression" dxfId="336" priority="1203" stopIfTrue="1">
      <formula>VLOOKUP(AH269,CheckList,3,FALSE)=TRUE</formula>
    </cfRule>
  </conditionalFormatting>
  <conditionalFormatting sqref="AH269">
    <cfRule type="expression" dxfId="335" priority="1204" stopIfTrue="1">
      <formula>VLOOKUP(AH269&amp; "_1mM",CheckList,3,FALSE)=TRUE</formula>
    </cfRule>
  </conditionalFormatting>
  <conditionalFormatting sqref="AH269">
    <cfRule type="expression" dxfId="334" priority="1205" stopIfTrue="1">
      <formula>$BM$137=TRUE</formula>
    </cfRule>
  </conditionalFormatting>
  <conditionalFormatting sqref="AO269">
    <cfRule type="expression" dxfId="333" priority="1206" stopIfTrue="1">
      <formula>VLOOKUP(AH269,CheckList,3,FALSE)=TRUE</formula>
    </cfRule>
  </conditionalFormatting>
  <conditionalFormatting sqref="AU269">
    <cfRule type="expression" dxfId="332" priority="1207" stopIfTrue="1">
      <formula>VLOOKUP(AU269,CheckList,3,FALSE)=TRUE</formula>
    </cfRule>
  </conditionalFormatting>
  <conditionalFormatting sqref="AU269">
    <cfRule type="expression" dxfId="331" priority="1208" stopIfTrue="1">
      <formula>VLOOKUP(AU269&amp; "_1mM",CheckList,3,FALSE)=TRUE</formula>
    </cfRule>
  </conditionalFormatting>
  <conditionalFormatting sqref="AU269">
    <cfRule type="expression" dxfId="330" priority="1209" stopIfTrue="1">
      <formula>$BM$137=TRUE</formula>
    </cfRule>
  </conditionalFormatting>
  <conditionalFormatting sqref="BB269">
    <cfRule type="expression" dxfId="329" priority="1210" stopIfTrue="1">
      <formula>VLOOKUP(AU269,CheckList,3,FALSE)=TRUE</formula>
    </cfRule>
  </conditionalFormatting>
  <conditionalFormatting sqref="H271">
    <cfRule type="expression" dxfId="328" priority="1211" stopIfTrue="1">
      <formula>VLOOKUP(H271,CheckList,3,FALSE)=TRUE</formula>
    </cfRule>
  </conditionalFormatting>
  <conditionalFormatting sqref="H271">
    <cfRule type="expression" dxfId="327" priority="1212" stopIfTrue="1">
      <formula>VLOOKUP(H271&amp; "_1mM",CheckList,3,FALSE)=TRUE</formula>
    </cfRule>
  </conditionalFormatting>
  <conditionalFormatting sqref="H271">
    <cfRule type="expression" dxfId="326" priority="1213" stopIfTrue="1">
      <formula>$BM$137=TRUE</formula>
    </cfRule>
  </conditionalFormatting>
  <conditionalFormatting sqref="O271">
    <cfRule type="expression" dxfId="325" priority="1214" stopIfTrue="1">
      <formula>VLOOKUP(H271,CheckList,3,FALSE)=TRUE</formula>
    </cfRule>
  </conditionalFormatting>
  <conditionalFormatting sqref="U271">
    <cfRule type="expression" dxfId="324" priority="1215" stopIfTrue="1">
      <formula>VLOOKUP(U271,CheckList,3,FALSE)=TRUE</formula>
    </cfRule>
  </conditionalFormatting>
  <conditionalFormatting sqref="U271">
    <cfRule type="expression" dxfId="323" priority="1216" stopIfTrue="1">
      <formula>VLOOKUP(U271&amp; "_1mM",CheckList,3,FALSE)=TRUE</formula>
    </cfRule>
  </conditionalFormatting>
  <conditionalFormatting sqref="U271">
    <cfRule type="expression" dxfId="322" priority="1217" stopIfTrue="1">
      <formula>$BM$137=TRUE</formula>
    </cfRule>
  </conditionalFormatting>
  <conditionalFormatting sqref="AB271">
    <cfRule type="expression" dxfId="321" priority="1218" stopIfTrue="1">
      <formula>VLOOKUP(U271,CheckList,3,FALSE)=TRUE</formula>
    </cfRule>
  </conditionalFormatting>
  <conditionalFormatting sqref="AD271">
    <cfRule type="expression" dxfId="320" priority="1219" stopIfTrue="1">
      <formula>VLOOKUP(U271&amp; "_1mM",CheckList,3,FALSE)=TRUE</formula>
    </cfRule>
  </conditionalFormatting>
  <conditionalFormatting sqref="AH271">
    <cfRule type="expression" dxfId="319" priority="1220" stopIfTrue="1">
      <formula>VLOOKUP(AH271,CheckList,3,FALSE)=TRUE</formula>
    </cfRule>
  </conditionalFormatting>
  <conditionalFormatting sqref="AH271">
    <cfRule type="expression" dxfId="318" priority="1221" stopIfTrue="1">
      <formula>VLOOKUP(AH271&amp; "_1mM",CheckList,3,FALSE)=TRUE</formula>
    </cfRule>
  </conditionalFormatting>
  <conditionalFormatting sqref="AH271">
    <cfRule type="expression" dxfId="317" priority="1222" stopIfTrue="1">
      <formula>$BM$137=TRUE</formula>
    </cfRule>
  </conditionalFormatting>
  <conditionalFormatting sqref="AO271">
    <cfRule type="expression" dxfId="316" priority="1223" stopIfTrue="1">
      <formula>VLOOKUP(AH271,CheckList,3,FALSE)=TRUE</formula>
    </cfRule>
  </conditionalFormatting>
  <conditionalFormatting sqref="AQ271">
    <cfRule type="expression" dxfId="315" priority="1224" stopIfTrue="1">
      <formula>VLOOKUP(AH271&amp; "_1mM",CheckList,3,FALSE)=TRUE</formula>
    </cfRule>
  </conditionalFormatting>
  <conditionalFormatting sqref="AU271">
    <cfRule type="expression" dxfId="314" priority="1225" stopIfTrue="1">
      <formula>VLOOKUP(AU271,CheckList,3,FALSE)=TRUE</formula>
    </cfRule>
  </conditionalFormatting>
  <conditionalFormatting sqref="AU271">
    <cfRule type="expression" dxfId="313" priority="1226" stopIfTrue="1">
      <formula>VLOOKUP(AU271&amp; "_1mM",CheckList,3,FALSE)=TRUE</formula>
    </cfRule>
  </conditionalFormatting>
  <conditionalFormatting sqref="AU271">
    <cfRule type="expression" dxfId="312" priority="1227" stopIfTrue="1">
      <formula>$BM$137=TRUE</formula>
    </cfRule>
  </conditionalFormatting>
  <conditionalFormatting sqref="BB271">
    <cfRule type="expression" dxfId="311" priority="1228" stopIfTrue="1">
      <formula>VLOOKUP(AU271,CheckList,3,FALSE)=TRUE</formula>
    </cfRule>
  </conditionalFormatting>
  <conditionalFormatting sqref="H273">
    <cfRule type="expression" dxfId="310" priority="1229" stopIfTrue="1">
      <formula>VLOOKUP(H273,CheckList,3,FALSE)=TRUE</formula>
    </cfRule>
  </conditionalFormatting>
  <conditionalFormatting sqref="H273">
    <cfRule type="expression" dxfId="309" priority="1230" stopIfTrue="1">
      <formula>VLOOKUP(H273&amp; "_1mM",CheckList,3,FALSE)=TRUE</formula>
    </cfRule>
  </conditionalFormatting>
  <conditionalFormatting sqref="H273">
    <cfRule type="expression" dxfId="308" priority="1231" stopIfTrue="1">
      <formula>$BM$137=TRUE</formula>
    </cfRule>
  </conditionalFormatting>
  <conditionalFormatting sqref="O273">
    <cfRule type="expression" dxfId="307" priority="1232" stopIfTrue="1">
      <formula>VLOOKUP(H273,CheckList,3,FALSE)=TRUE</formula>
    </cfRule>
  </conditionalFormatting>
  <conditionalFormatting sqref="Q273">
    <cfRule type="expression" dxfId="306" priority="1233" stopIfTrue="1">
      <formula>VLOOKUP(H273&amp; "_1mM",CheckList,3,FALSE)=TRUE</formula>
    </cfRule>
  </conditionalFormatting>
  <conditionalFormatting sqref="U273">
    <cfRule type="expression" dxfId="305" priority="1234" stopIfTrue="1">
      <formula>VLOOKUP(U273,CheckList,3,FALSE)=TRUE</formula>
    </cfRule>
  </conditionalFormatting>
  <conditionalFormatting sqref="U273">
    <cfRule type="expression" dxfId="304" priority="1235" stopIfTrue="1">
      <formula>VLOOKUP(U273&amp; "_1mM",CheckList,3,FALSE)=TRUE</formula>
    </cfRule>
  </conditionalFormatting>
  <conditionalFormatting sqref="U273">
    <cfRule type="expression" dxfId="303" priority="1236" stopIfTrue="1">
      <formula>$BM$137=TRUE</formula>
    </cfRule>
  </conditionalFormatting>
  <conditionalFormatting sqref="AB273">
    <cfRule type="expression" dxfId="302" priority="1237" stopIfTrue="1">
      <formula>VLOOKUP(U273,CheckList,3,FALSE)=TRUE</formula>
    </cfRule>
  </conditionalFormatting>
  <conditionalFormatting sqref="AH273">
    <cfRule type="expression" dxfId="301" priority="1238" stopIfTrue="1">
      <formula>VLOOKUP(AH273,CheckList,3,FALSE)=TRUE</formula>
    </cfRule>
  </conditionalFormatting>
  <conditionalFormatting sqref="AH273">
    <cfRule type="expression" dxfId="300" priority="1239" stopIfTrue="1">
      <formula>VLOOKUP(AH273&amp; "_1mM",CheckList,3,FALSE)=TRUE</formula>
    </cfRule>
  </conditionalFormatting>
  <conditionalFormatting sqref="AH273">
    <cfRule type="expression" dxfId="299" priority="1240" stopIfTrue="1">
      <formula>$BM$137=TRUE</formula>
    </cfRule>
  </conditionalFormatting>
  <conditionalFormatting sqref="AO273">
    <cfRule type="expression" dxfId="298" priority="1241" stopIfTrue="1">
      <formula>VLOOKUP(AH273,CheckList,3,FALSE)=TRUE</formula>
    </cfRule>
  </conditionalFormatting>
  <conditionalFormatting sqref="AU273">
    <cfRule type="expression" dxfId="297" priority="1242" stopIfTrue="1">
      <formula>VLOOKUP(AU273,CheckList,3,FALSE)=TRUE</formula>
    </cfRule>
  </conditionalFormatting>
  <conditionalFormatting sqref="AU273">
    <cfRule type="expression" dxfId="296" priority="1243" stopIfTrue="1">
      <formula>VLOOKUP(AU273&amp; "_1mM",CheckList,3,FALSE)=TRUE</formula>
    </cfRule>
  </conditionalFormatting>
  <conditionalFormatting sqref="AU273">
    <cfRule type="expression" dxfId="295" priority="1244" stopIfTrue="1">
      <formula>$BM$137=TRUE</formula>
    </cfRule>
  </conditionalFormatting>
  <conditionalFormatting sqref="BB273">
    <cfRule type="expression" dxfId="294" priority="1245" stopIfTrue="1">
      <formula>VLOOKUP(AU273,CheckList,3,FALSE)=TRUE</formula>
    </cfRule>
  </conditionalFormatting>
  <conditionalFormatting sqref="BD273">
    <cfRule type="expression" dxfId="293" priority="1246" stopIfTrue="1">
      <formula>VLOOKUP(AU273&amp; "_1mM",CheckList,3,FALSE)=TRUE</formula>
    </cfRule>
  </conditionalFormatting>
  <conditionalFormatting sqref="H275">
    <cfRule type="expression" dxfId="292" priority="1247" stopIfTrue="1">
      <formula>VLOOKUP(H275,CheckList,3,FALSE)=TRUE</formula>
    </cfRule>
  </conditionalFormatting>
  <conditionalFormatting sqref="H275">
    <cfRule type="expression" dxfId="291" priority="1248" stopIfTrue="1">
      <formula>VLOOKUP(H275&amp; "_1mM",CheckList,3,FALSE)=TRUE</formula>
    </cfRule>
  </conditionalFormatting>
  <conditionalFormatting sqref="H275">
    <cfRule type="expression" dxfId="290" priority="1249" stopIfTrue="1">
      <formula>$BM$137=TRUE</formula>
    </cfRule>
  </conditionalFormatting>
  <conditionalFormatting sqref="O275">
    <cfRule type="expression" dxfId="289" priority="1250" stopIfTrue="1">
      <formula>VLOOKUP(H275,CheckList,3,FALSE)=TRUE</formula>
    </cfRule>
  </conditionalFormatting>
  <conditionalFormatting sqref="U275">
    <cfRule type="expression" dxfId="288" priority="1251" stopIfTrue="1">
      <formula>VLOOKUP(U275,CheckList,3,FALSE)=TRUE</formula>
    </cfRule>
  </conditionalFormatting>
  <conditionalFormatting sqref="U275">
    <cfRule type="expression" dxfId="287" priority="1252" stopIfTrue="1">
      <formula>VLOOKUP(U275&amp; "_1mM",CheckList,3,FALSE)=TRUE</formula>
    </cfRule>
  </conditionalFormatting>
  <conditionalFormatting sqref="U275">
    <cfRule type="expression" dxfId="286" priority="1253" stopIfTrue="1">
      <formula>$BM$137=TRUE</formula>
    </cfRule>
  </conditionalFormatting>
  <conditionalFormatting sqref="AB275">
    <cfRule type="expression" dxfId="285" priority="1254" stopIfTrue="1">
      <formula>VLOOKUP(U275,CheckList,3,FALSE)=TRUE</formula>
    </cfRule>
  </conditionalFormatting>
  <conditionalFormatting sqref="AH275">
    <cfRule type="expression" dxfId="284" priority="1255" stopIfTrue="1">
      <formula>VLOOKUP(AH275,CheckList,3,FALSE)=TRUE</formula>
    </cfRule>
  </conditionalFormatting>
  <conditionalFormatting sqref="AH275">
    <cfRule type="expression" dxfId="283" priority="1256" stopIfTrue="1">
      <formula>VLOOKUP(AH275&amp; "_1mM",CheckList,3,FALSE)=TRUE</formula>
    </cfRule>
  </conditionalFormatting>
  <conditionalFormatting sqref="AH275">
    <cfRule type="expression" dxfId="282" priority="1257" stopIfTrue="1">
      <formula>$BM$137=TRUE</formula>
    </cfRule>
  </conditionalFormatting>
  <conditionalFormatting sqref="AO275">
    <cfRule type="expression" dxfId="281" priority="1258" stopIfTrue="1">
      <formula>VLOOKUP(AH275,CheckList,3,FALSE)=TRUE</formula>
    </cfRule>
  </conditionalFormatting>
  <conditionalFormatting sqref="AU275">
    <cfRule type="expression" dxfId="280" priority="1259" stopIfTrue="1">
      <formula>VLOOKUP(AU275,CheckList,3,FALSE)=TRUE</formula>
    </cfRule>
  </conditionalFormatting>
  <conditionalFormatting sqref="AU275">
    <cfRule type="expression" dxfId="279" priority="1260" stopIfTrue="1">
      <formula>VLOOKUP(AU275&amp; "_1mM",CheckList,3,FALSE)=TRUE</formula>
    </cfRule>
  </conditionalFormatting>
  <conditionalFormatting sqref="AU275">
    <cfRule type="expression" dxfId="278" priority="1261" stopIfTrue="1">
      <formula>$BM$137=TRUE</formula>
    </cfRule>
  </conditionalFormatting>
  <conditionalFormatting sqref="BB275">
    <cfRule type="expression" dxfId="277" priority="1262" stopIfTrue="1">
      <formula>VLOOKUP(AU275,CheckList,3,FALSE)=TRUE</formula>
    </cfRule>
  </conditionalFormatting>
  <conditionalFormatting sqref="H277">
    <cfRule type="expression" dxfId="276" priority="1263" stopIfTrue="1">
      <formula>VLOOKUP(H277,CheckList,3,FALSE)=TRUE</formula>
    </cfRule>
  </conditionalFormatting>
  <conditionalFormatting sqref="H277">
    <cfRule type="expression" dxfId="275" priority="1264" stopIfTrue="1">
      <formula>VLOOKUP(H277&amp; "_1mM",CheckList,3,FALSE)=TRUE</formula>
    </cfRule>
  </conditionalFormatting>
  <conditionalFormatting sqref="H277">
    <cfRule type="expression" dxfId="274" priority="1265" stopIfTrue="1">
      <formula>$BM$137=TRUE</formula>
    </cfRule>
  </conditionalFormatting>
  <conditionalFormatting sqref="O277">
    <cfRule type="expression" dxfId="273" priority="1266" stopIfTrue="1">
      <formula>VLOOKUP(H277,CheckList,3,FALSE)=TRUE</formula>
    </cfRule>
  </conditionalFormatting>
  <conditionalFormatting sqref="Q277">
    <cfRule type="expression" dxfId="272" priority="1267" stopIfTrue="1">
      <formula>VLOOKUP(H277&amp; "_1mM",CheckList,3,FALSE)=TRUE</formula>
    </cfRule>
  </conditionalFormatting>
  <conditionalFormatting sqref="U277">
    <cfRule type="expression" dxfId="271" priority="1268" stopIfTrue="1">
      <formula>VLOOKUP(U277,CheckList,3,FALSE)=TRUE</formula>
    </cfRule>
  </conditionalFormatting>
  <conditionalFormatting sqref="U277">
    <cfRule type="expression" dxfId="270" priority="1269" stopIfTrue="1">
      <formula>VLOOKUP(U277&amp; "_1mM",CheckList,3,FALSE)=TRUE</formula>
    </cfRule>
  </conditionalFormatting>
  <conditionalFormatting sqref="U277">
    <cfRule type="expression" dxfId="269" priority="1270" stopIfTrue="1">
      <formula>$BM$137=TRUE</formula>
    </cfRule>
  </conditionalFormatting>
  <conditionalFormatting sqref="AB277">
    <cfRule type="expression" dxfId="268" priority="1271" stopIfTrue="1">
      <formula>VLOOKUP(U277,CheckList,3,FALSE)=TRUE</formula>
    </cfRule>
  </conditionalFormatting>
  <conditionalFormatting sqref="AH277">
    <cfRule type="expression" dxfId="267" priority="1272" stopIfTrue="1">
      <formula>VLOOKUP(AH277,CheckList,3,FALSE)=TRUE</formula>
    </cfRule>
  </conditionalFormatting>
  <conditionalFormatting sqref="AH277">
    <cfRule type="expression" dxfId="266" priority="1273" stopIfTrue="1">
      <formula>VLOOKUP(AH277&amp; "_1mM",CheckList,3,FALSE)=TRUE</formula>
    </cfRule>
  </conditionalFormatting>
  <conditionalFormatting sqref="AH277">
    <cfRule type="expression" dxfId="265" priority="1274" stopIfTrue="1">
      <formula>$BM$137=TRUE</formula>
    </cfRule>
  </conditionalFormatting>
  <conditionalFormatting sqref="AO277">
    <cfRule type="expression" dxfId="264" priority="1275" stopIfTrue="1">
      <formula>VLOOKUP(AH277,CheckList,3,FALSE)=TRUE</formula>
    </cfRule>
  </conditionalFormatting>
  <conditionalFormatting sqref="AU277">
    <cfRule type="expression" dxfId="263" priority="1276" stopIfTrue="1">
      <formula>VLOOKUP(AU277,CheckList,3,FALSE)=TRUE</formula>
    </cfRule>
  </conditionalFormatting>
  <conditionalFormatting sqref="AU277">
    <cfRule type="expression" dxfId="262" priority="1277" stopIfTrue="1">
      <formula>VLOOKUP(AU277&amp; "_1mM",CheckList,3,FALSE)=TRUE</formula>
    </cfRule>
  </conditionalFormatting>
  <conditionalFormatting sqref="AU277">
    <cfRule type="expression" dxfId="261" priority="1278" stopIfTrue="1">
      <formula>$BM$137=TRUE</formula>
    </cfRule>
  </conditionalFormatting>
  <conditionalFormatting sqref="BB277">
    <cfRule type="expression" dxfId="260" priority="1279" stopIfTrue="1">
      <formula>VLOOKUP(AU277,CheckList,3,FALSE)=TRUE</formula>
    </cfRule>
  </conditionalFormatting>
  <conditionalFormatting sqref="H279">
    <cfRule type="expression" dxfId="259" priority="1280" stopIfTrue="1">
      <formula>VLOOKUP(H279,CheckList,3,FALSE)=TRUE</formula>
    </cfRule>
  </conditionalFormatting>
  <conditionalFormatting sqref="H279">
    <cfRule type="expression" dxfId="258" priority="1281" stopIfTrue="1">
      <formula>VLOOKUP(H279&amp; "_1mM",CheckList,3,FALSE)=TRUE</formula>
    </cfRule>
  </conditionalFormatting>
  <conditionalFormatting sqref="H279">
    <cfRule type="expression" dxfId="257" priority="1282" stopIfTrue="1">
      <formula>$BM$137=TRUE</formula>
    </cfRule>
  </conditionalFormatting>
  <conditionalFormatting sqref="O279">
    <cfRule type="expression" dxfId="256" priority="1283" stopIfTrue="1">
      <formula>VLOOKUP(H279,CheckList,3,FALSE)=TRUE</formula>
    </cfRule>
  </conditionalFormatting>
  <conditionalFormatting sqref="U279">
    <cfRule type="expression" dxfId="255" priority="1284" stopIfTrue="1">
      <formula>VLOOKUP(U279,CheckList,3,FALSE)=TRUE</formula>
    </cfRule>
  </conditionalFormatting>
  <conditionalFormatting sqref="U279">
    <cfRule type="expression" dxfId="254" priority="1285" stopIfTrue="1">
      <formula>VLOOKUP(U279&amp; "_1mM",CheckList,3,FALSE)=TRUE</formula>
    </cfRule>
  </conditionalFormatting>
  <conditionalFormatting sqref="U279">
    <cfRule type="expression" dxfId="253" priority="1286" stopIfTrue="1">
      <formula>$BM$137=TRUE</formula>
    </cfRule>
  </conditionalFormatting>
  <conditionalFormatting sqref="AB279">
    <cfRule type="expression" dxfId="252" priority="1287" stopIfTrue="1">
      <formula>VLOOKUP(U279,CheckList,3,FALSE)=TRUE</formula>
    </cfRule>
  </conditionalFormatting>
  <conditionalFormatting sqref="AH279">
    <cfRule type="expression" dxfId="251" priority="1288" stopIfTrue="1">
      <formula>VLOOKUP(AH279,CheckList,3,FALSE)=TRUE</formula>
    </cfRule>
  </conditionalFormatting>
  <conditionalFormatting sqref="AH279">
    <cfRule type="expression" dxfId="250" priority="1289" stopIfTrue="1">
      <formula>VLOOKUP(AH279&amp; "_1mM",CheckList,3,FALSE)=TRUE</formula>
    </cfRule>
  </conditionalFormatting>
  <conditionalFormatting sqref="AH279">
    <cfRule type="expression" dxfId="249" priority="1290" stopIfTrue="1">
      <formula>$BM$137=TRUE</formula>
    </cfRule>
  </conditionalFormatting>
  <conditionalFormatting sqref="AO279">
    <cfRule type="expression" dxfId="248" priority="1291" stopIfTrue="1">
      <formula>VLOOKUP(AH279,CheckList,3,FALSE)=TRUE</formula>
    </cfRule>
  </conditionalFormatting>
  <conditionalFormatting sqref="AQ279">
    <cfRule type="expression" dxfId="247" priority="1292" stopIfTrue="1">
      <formula>VLOOKUP(AH279&amp; "_1mM",CheckList,3,FALSE)=TRUE</formula>
    </cfRule>
  </conditionalFormatting>
  <conditionalFormatting sqref="AU279">
    <cfRule type="expression" dxfId="246" priority="1293" stopIfTrue="1">
      <formula>VLOOKUP(AU279,CheckList,3,FALSE)=TRUE</formula>
    </cfRule>
  </conditionalFormatting>
  <conditionalFormatting sqref="AU279">
    <cfRule type="expression" dxfId="245" priority="1294" stopIfTrue="1">
      <formula>VLOOKUP(AU279&amp; "_1mM",CheckList,3,FALSE)=TRUE</formula>
    </cfRule>
  </conditionalFormatting>
  <conditionalFormatting sqref="AU279">
    <cfRule type="expression" dxfId="244" priority="1295" stopIfTrue="1">
      <formula>$BM$137=TRUE</formula>
    </cfRule>
  </conditionalFormatting>
  <conditionalFormatting sqref="BB279">
    <cfRule type="expression" dxfId="243" priority="1296" stopIfTrue="1">
      <formula>VLOOKUP(AU279,CheckList,3,FALSE)=TRUE</formula>
    </cfRule>
  </conditionalFormatting>
  <conditionalFormatting sqref="H281">
    <cfRule type="expression" dxfId="242" priority="1297" stopIfTrue="1">
      <formula>VLOOKUP(H281,CheckList,3,FALSE)=TRUE</formula>
    </cfRule>
  </conditionalFormatting>
  <conditionalFormatting sqref="H281">
    <cfRule type="expression" dxfId="241" priority="1298" stopIfTrue="1">
      <formula>VLOOKUP(H281&amp; "_1mM",CheckList,3,FALSE)=TRUE</formula>
    </cfRule>
  </conditionalFormatting>
  <conditionalFormatting sqref="H281">
    <cfRule type="expression" dxfId="240" priority="1299" stopIfTrue="1">
      <formula>$BM$137=TRUE</formula>
    </cfRule>
  </conditionalFormatting>
  <conditionalFormatting sqref="O281">
    <cfRule type="expression" dxfId="239" priority="1300" stopIfTrue="1">
      <formula>VLOOKUP(H281,CheckList,3,FALSE)=TRUE</formula>
    </cfRule>
  </conditionalFormatting>
  <conditionalFormatting sqref="U281">
    <cfRule type="expression" dxfId="238" priority="1301" stopIfTrue="1">
      <formula>VLOOKUP(U281,CheckList,3,FALSE)=TRUE</formula>
    </cfRule>
  </conditionalFormatting>
  <conditionalFormatting sqref="U281">
    <cfRule type="expression" dxfId="237" priority="1302" stopIfTrue="1">
      <formula>VLOOKUP(U281&amp; "_1mM",CheckList,3,FALSE)=TRUE</formula>
    </cfRule>
  </conditionalFormatting>
  <conditionalFormatting sqref="U281">
    <cfRule type="expression" dxfId="236" priority="1303" stopIfTrue="1">
      <formula>$BM$137=TRUE</formula>
    </cfRule>
  </conditionalFormatting>
  <conditionalFormatting sqref="AB281">
    <cfRule type="expression" dxfId="235" priority="1304" stopIfTrue="1">
      <formula>VLOOKUP(U281,CheckList,3,FALSE)=TRUE</formula>
    </cfRule>
  </conditionalFormatting>
  <conditionalFormatting sqref="AH281">
    <cfRule type="expression" dxfId="234" priority="1305" stopIfTrue="1">
      <formula>VLOOKUP(AH281,CheckList,3,FALSE)=TRUE</formula>
    </cfRule>
  </conditionalFormatting>
  <conditionalFormatting sqref="AH281">
    <cfRule type="expression" dxfId="233" priority="1306" stopIfTrue="1">
      <formula>VLOOKUP(AH281&amp; "_1mM",CheckList,3,FALSE)=TRUE</formula>
    </cfRule>
  </conditionalFormatting>
  <conditionalFormatting sqref="AH281">
    <cfRule type="expression" dxfId="232" priority="1307" stopIfTrue="1">
      <formula>$BM$137=TRUE</formula>
    </cfRule>
  </conditionalFormatting>
  <conditionalFormatting sqref="AO281">
    <cfRule type="expression" dxfId="231" priority="1308" stopIfTrue="1">
      <formula>VLOOKUP(AH281,CheckList,3,FALSE)=TRUE</formula>
    </cfRule>
  </conditionalFormatting>
  <conditionalFormatting sqref="AQ281">
    <cfRule type="expression" dxfId="230" priority="1309" stopIfTrue="1">
      <formula>VLOOKUP(AH281&amp; "_1mM",CheckList,3,FALSE)=TRUE</formula>
    </cfRule>
  </conditionalFormatting>
  <conditionalFormatting sqref="AU281">
    <cfRule type="expression" dxfId="229" priority="1310" stopIfTrue="1">
      <formula>VLOOKUP(AU281,CheckList,3,FALSE)=TRUE</formula>
    </cfRule>
  </conditionalFormatting>
  <conditionalFormatting sqref="AU281">
    <cfRule type="expression" dxfId="228" priority="1311" stopIfTrue="1">
      <formula>VLOOKUP(AU281&amp; "_1mM",CheckList,3,FALSE)=TRUE</formula>
    </cfRule>
  </conditionalFormatting>
  <conditionalFormatting sqref="AU281">
    <cfRule type="expression" dxfId="227" priority="1312" stopIfTrue="1">
      <formula>$BM$137=TRUE</formula>
    </cfRule>
  </conditionalFormatting>
  <conditionalFormatting sqref="BB281">
    <cfRule type="expression" dxfId="226" priority="1313" stopIfTrue="1">
      <formula>VLOOKUP(AU281,CheckList,3,FALSE)=TRUE</formula>
    </cfRule>
  </conditionalFormatting>
  <conditionalFormatting sqref="H283">
    <cfRule type="expression" dxfId="225" priority="1314" stopIfTrue="1">
      <formula>VLOOKUP(H283,CheckList,3,FALSE)=TRUE</formula>
    </cfRule>
  </conditionalFormatting>
  <conditionalFormatting sqref="H283">
    <cfRule type="expression" dxfId="224" priority="1315" stopIfTrue="1">
      <formula>VLOOKUP(H283&amp; "_1mM",CheckList,3,FALSE)=TRUE</formula>
    </cfRule>
  </conditionalFormatting>
  <conditionalFormatting sqref="H283">
    <cfRule type="expression" dxfId="223" priority="1316" stopIfTrue="1">
      <formula>$BM$137=TRUE</formula>
    </cfRule>
  </conditionalFormatting>
  <conditionalFormatting sqref="O283">
    <cfRule type="expression" dxfId="222" priority="1317" stopIfTrue="1">
      <formula>VLOOKUP(H283,CheckList,3,FALSE)=TRUE</formula>
    </cfRule>
  </conditionalFormatting>
  <conditionalFormatting sqref="Q283">
    <cfRule type="expression" dxfId="221" priority="1318" stopIfTrue="1">
      <formula>VLOOKUP(H283&amp; "_1mM",CheckList,3,FALSE)=TRUE</formula>
    </cfRule>
  </conditionalFormatting>
  <conditionalFormatting sqref="U283">
    <cfRule type="expression" dxfId="220" priority="1319" stopIfTrue="1">
      <formula>VLOOKUP(U283,CheckList,3,FALSE)=TRUE</formula>
    </cfRule>
  </conditionalFormatting>
  <conditionalFormatting sqref="U283">
    <cfRule type="expression" dxfId="219" priority="1320" stopIfTrue="1">
      <formula>VLOOKUP(U283&amp; "_1mM",CheckList,3,FALSE)=TRUE</formula>
    </cfRule>
  </conditionalFormatting>
  <conditionalFormatting sqref="U283">
    <cfRule type="expression" dxfId="218" priority="1321" stopIfTrue="1">
      <formula>$BM$137=TRUE</formula>
    </cfRule>
  </conditionalFormatting>
  <conditionalFormatting sqref="AB283">
    <cfRule type="expression" dxfId="217" priority="1322" stopIfTrue="1">
      <formula>VLOOKUP(U283,CheckList,3,FALSE)=TRUE</formula>
    </cfRule>
  </conditionalFormatting>
  <conditionalFormatting sqref="AH283">
    <cfRule type="expression" dxfId="216" priority="1323" stopIfTrue="1">
      <formula>VLOOKUP(AH283,CheckList,3,FALSE)=TRUE</formula>
    </cfRule>
  </conditionalFormatting>
  <conditionalFormatting sqref="AH283">
    <cfRule type="expression" dxfId="215" priority="1324" stopIfTrue="1">
      <formula>VLOOKUP(AH283&amp; "_1mM",CheckList,3,FALSE)=TRUE</formula>
    </cfRule>
  </conditionalFormatting>
  <conditionalFormatting sqref="AH283">
    <cfRule type="expression" dxfId="214" priority="1325" stopIfTrue="1">
      <formula>$BM$137=TRUE</formula>
    </cfRule>
  </conditionalFormatting>
  <conditionalFormatting sqref="AO283">
    <cfRule type="expression" dxfId="213" priority="1326" stopIfTrue="1">
      <formula>VLOOKUP(AH283,CheckList,3,FALSE)=TRUE</formula>
    </cfRule>
  </conditionalFormatting>
  <conditionalFormatting sqref="AQ283">
    <cfRule type="expression" dxfId="212" priority="1327" stopIfTrue="1">
      <formula>VLOOKUP(AH283&amp; "_1mM",CheckList,3,FALSE)=TRUE</formula>
    </cfRule>
  </conditionalFormatting>
  <conditionalFormatting sqref="AU283">
    <cfRule type="expression" dxfId="211" priority="1328" stopIfTrue="1">
      <formula>VLOOKUP(AU283,CheckList,3,FALSE)=TRUE</formula>
    </cfRule>
  </conditionalFormatting>
  <conditionalFormatting sqref="AU283">
    <cfRule type="expression" dxfId="210" priority="1329" stopIfTrue="1">
      <formula>VLOOKUP(AU283&amp; "_1mM",CheckList,3,FALSE)=TRUE</formula>
    </cfRule>
  </conditionalFormatting>
  <conditionalFormatting sqref="AU283">
    <cfRule type="expression" dxfId="209" priority="1330" stopIfTrue="1">
      <formula>$BM$137=TRUE</formula>
    </cfRule>
  </conditionalFormatting>
  <conditionalFormatting sqref="BB283">
    <cfRule type="expression" dxfId="208" priority="1331" stopIfTrue="1">
      <formula>VLOOKUP(AU283,CheckList,3,FALSE)=TRUE</formula>
    </cfRule>
  </conditionalFormatting>
  <conditionalFormatting sqref="BD283">
    <cfRule type="expression" dxfId="207" priority="1332" stopIfTrue="1">
      <formula>VLOOKUP(AU283&amp; "_1mM",CheckList,3,FALSE)=TRUE</formula>
    </cfRule>
  </conditionalFormatting>
  <conditionalFormatting sqref="H285">
    <cfRule type="expression" dxfId="206" priority="1333" stopIfTrue="1">
      <formula>VLOOKUP(H285,CheckList,3,FALSE)=TRUE</formula>
    </cfRule>
  </conditionalFormatting>
  <conditionalFormatting sqref="H285">
    <cfRule type="expression" dxfId="205" priority="1334" stopIfTrue="1">
      <formula>VLOOKUP(H285&amp; "_1mM",CheckList,3,FALSE)=TRUE</formula>
    </cfRule>
  </conditionalFormatting>
  <conditionalFormatting sqref="H285">
    <cfRule type="expression" dxfId="204" priority="1335" stopIfTrue="1">
      <formula>$BM$137=TRUE</formula>
    </cfRule>
  </conditionalFormatting>
  <conditionalFormatting sqref="O285">
    <cfRule type="expression" dxfId="203" priority="1336" stopIfTrue="1">
      <formula>VLOOKUP(H285,CheckList,3,FALSE)=TRUE</formula>
    </cfRule>
  </conditionalFormatting>
  <conditionalFormatting sqref="U285">
    <cfRule type="expression" dxfId="202" priority="1337" stopIfTrue="1">
      <formula>VLOOKUP(U285,CheckList,3,FALSE)=TRUE</formula>
    </cfRule>
  </conditionalFormatting>
  <conditionalFormatting sqref="U285">
    <cfRule type="expression" dxfId="201" priority="1338" stopIfTrue="1">
      <formula>VLOOKUP(U285&amp; "_1mM",CheckList,3,FALSE)=TRUE</formula>
    </cfRule>
  </conditionalFormatting>
  <conditionalFormatting sqref="U285">
    <cfRule type="expression" dxfId="200" priority="1339" stopIfTrue="1">
      <formula>$BM$137=TRUE</formula>
    </cfRule>
  </conditionalFormatting>
  <conditionalFormatting sqref="AB285">
    <cfRule type="expression" dxfId="199" priority="1340" stopIfTrue="1">
      <formula>VLOOKUP(U285,CheckList,3,FALSE)=TRUE</formula>
    </cfRule>
  </conditionalFormatting>
  <conditionalFormatting sqref="AD285">
    <cfRule type="expression" dxfId="198" priority="1341" stopIfTrue="1">
      <formula>VLOOKUP(U285&amp; "_1mM",CheckList,3,FALSE)=TRUE</formula>
    </cfRule>
  </conditionalFormatting>
  <conditionalFormatting sqref="AH285">
    <cfRule type="expression" dxfId="197" priority="1342" stopIfTrue="1">
      <formula>VLOOKUP(AH285,CheckList,3,FALSE)=TRUE</formula>
    </cfRule>
  </conditionalFormatting>
  <conditionalFormatting sqref="AH285">
    <cfRule type="expression" dxfId="196" priority="1343" stopIfTrue="1">
      <formula>VLOOKUP(AH285&amp; "_1mM",CheckList,3,FALSE)=TRUE</formula>
    </cfRule>
  </conditionalFormatting>
  <conditionalFormatting sqref="AH285">
    <cfRule type="expression" dxfId="195" priority="1344" stopIfTrue="1">
      <formula>$BM$137=TRUE</formula>
    </cfRule>
  </conditionalFormatting>
  <conditionalFormatting sqref="AO285">
    <cfRule type="expression" dxfId="194" priority="1345" stopIfTrue="1">
      <formula>VLOOKUP(AH285,CheckList,3,FALSE)=TRUE</formula>
    </cfRule>
  </conditionalFormatting>
  <conditionalFormatting sqref="AU285">
    <cfRule type="expression" dxfId="193" priority="1346" stopIfTrue="1">
      <formula>VLOOKUP(AU285,CheckList,3,FALSE)=TRUE</formula>
    </cfRule>
  </conditionalFormatting>
  <conditionalFormatting sqref="AU285">
    <cfRule type="expression" dxfId="192" priority="1347" stopIfTrue="1">
      <formula>VLOOKUP(AU285&amp; "_1mM",CheckList,3,FALSE)=TRUE</formula>
    </cfRule>
  </conditionalFormatting>
  <conditionalFormatting sqref="AU285">
    <cfRule type="expression" dxfId="191" priority="1348" stopIfTrue="1">
      <formula>$BM$137=TRUE</formula>
    </cfRule>
  </conditionalFormatting>
  <conditionalFormatting sqref="BB285">
    <cfRule type="expression" dxfId="190" priority="1349" stopIfTrue="1">
      <formula>VLOOKUP(AU285,CheckList,3,FALSE)=TRUE</formula>
    </cfRule>
  </conditionalFormatting>
  <conditionalFormatting sqref="BD285">
    <cfRule type="expression" dxfId="189" priority="1350" stopIfTrue="1">
      <formula>VLOOKUP(AU285&amp; "_1mM",CheckList,3,FALSE)=TRUE</formula>
    </cfRule>
  </conditionalFormatting>
  <conditionalFormatting sqref="H287">
    <cfRule type="expression" dxfId="188" priority="1351" stopIfTrue="1">
      <formula>VLOOKUP(H287,CheckList,3,FALSE)=TRUE</formula>
    </cfRule>
  </conditionalFormatting>
  <conditionalFormatting sqref="H287">
    <cfRule type="expression" dxfId="187" priority="1352" stopIfTrue="1">
      <formula>VLOOKUP(H287&amp; "_1mM",CheckList,3,FALSE)=TRUE</formula>
    </cfRule>
  </conditionalFormatting>
  <conditionalFormatting sqref="H287">
    <cfRule type="expression" dxfId="186" priority="1353" stopIfTrue="1">
      <formula>$BM$137=TRUE</formula>
    </cfRule>
  </conditionalFormatting>
  <conditionalFormatting sqref="O287">
    <cfRule type="expression" dxfId="185" priority="1354" stopIfTrue="1">
      <formula>VLOOKUP(H287,CheckList,3,FALSE)=TRUE</formula>
    </cfRule>
  </conditionalFormatting>
  <conditionalFormatting sqref="Q287">
    <cfRule type="expression" dxfId="184" priority="1355" stopIfTrue="1">
      <formula>VLOOKUP(H287&amp; "_1mM",CheckList,3,FALSE)=TRUE</formula>
    </cfRule>
  </conditionalFormatting>
  <conditionalFormatting sqref="U287">
    <cfRule type="expression" dxfId="183" priority="1356" stopIfTrue="1">
      <formula>VLOOKUP(U287,CheckList,3,FALSE)=TRUE</formula>
    </cfRule>
  </conditionalFormatting>
  <conditionalFormatting sqref="U287">
    <cfRule type="expression" dxfId="182" priority="1357" stopIfTrue="1">
      <formula>VLOOKUP(U287&amp; "_1mM",CheckList,3,FALSE)=TRUE</formula>
    </cfRule>
  </conditionalFormatting>
  <conditionalFormatting sqref="U287">
    <cfRule type="expression" dxfId="181" priority="1358" stopIfTrue="1">
      <formula>$BM$137=TRUE</formula>
    </cfRule>
  </conditionalFormatting>
  <conditionalFormatting sqref="AB287">
    <cfRule type="expression" dxfId="180" priority="1359" stopIfTrue="1">
      <formula>VLOOKUP(U287,CheckList,3,FALSE)=TRUE</formula>
    </cfRule>
  </conditionalFormatting>
  <conditionalFormatting sqref="AD287">
    <cfRule type="expression" dxfId="179" priority="1360" stopIfTrue="1">
      <formula>VLOOKUP(U287&amp; "_1mM",CheckList,3,FALSE)=TRUE</formula>
    </cfRule>
  </conditionalFormatting>
  <conditionalFormatting sqref="AH287">
    <cfRule type="expression" dxfId="178" priority="1361" stopIfTrue="1">
      <formula>VLOOKUP(AH287,CheckList,3,FALSE)=TRUE</formula>
    </cfRule>
  </conditionalFormatting>
  <conditionalFormatting sqref="AH287">
    <cfRule type="expression" dxfId="177" priority="1362" stopIfTrue="1">
      <formula>VLOOKUP(AH287&amp; "_1mM",CheckList,3,FALSE)=TRUE</formula>
    </cfRule>
  </conditionalFormatting>
  <conditionalFormatting sqref="AH287">
    <cfRule type="expression" dxfId="176" priority="1363" stopIfTrue="1">
      <formula>$BM$137=TRUE</formula>
    </cfRule>
  </conditionalFormatting>
  <conditionalFormatting sqref="AO287">
    <cfRule type="expression" dxfId="175" priority="1364" stopIfTrue="1">
      <formula>VLOOKUP(AH287,CheckList,3,FALSE)=TRUE</formula>
    </cfRule>
  </conditionalFormatting>
  <conditionalFormatting sqref="AU287">
    <cfRule type="expression" dxfId="174" priority="1365" stopIfTrue="1">
      <formula>VLOOKUP(AU287,CheckList,3,FALSE)=TRUE</formula>
    </cfRule>
  </conditionalFormatting>
  <conditionalFormatting sqref="AU287">
    <cfRule type="expression" dxfId="173" priority="1366" stopIfTrue="1">
      <formula>VLOOKUP(AU287&amp; "_1mM",CheckList,3,FALSE)=TRUE</formula>
    </cfRule>
  </conditionalFormatting>
  <conditionalFormatting sqref="AU287">
    <cfRule type="expression" dxfId="172" priority="1367" stopIfTrue="1">
      <formula>$BM$137=TRUE</formula>
    </cfRule>
  </conditionalFormatting>
  <conditionalFormatting sqref="BB287">
    <cfRule type="expression" dxfId="171" priority="1368" stopIfTrue="1">
      <formula>VLOOKUP(AU287,CheckList,3,FALSE)=TRUE</formula>
    </cfRule>
  </conditionalFormatting>
  <conditionalFormatting sqref="H289">
    <cfRule type="expression" dxfId="170" priority="1369" stopIfTrue="1">
      <formula>VLOOKUP(H289,CheckList,3,FALSE)=TRUE</formula>
    </cfRule>
  </conditionalFormatting>
  <conditionalFormatting sqref="H289">
    <cfRule type="expression" dxfId="169" priority="1370" stopIfTrue="1">
      <formula>VLOOKUP(H289&amp; "_1mM",CheckList,3,FALSE)=TRUE</formula>
    </cfRule>
  </conditionalFormatting>
  <conditionalFormatting sqref="H289">
    <cfRule type="expression" dxfId="168" priority="1371" stopIfTrue="1">
      <formula>$BM$137=TRUE</formula>
    </cfRule>
  </conditionalFormatting>
  <conditionalFormatting sqref="O289">
    <cfRule type="expression" dxfId="167" priority="1372" stopIfTrue="1">
      <formula>VLOOKUP(H289,CheckList,3,FALSE)=TRUE</formula>
    </cfRule>
  </conditionalFormatting>
  <conditionalFormatting sqref="Q289">
    <cfRule type="expression" dxfId="166" priority="1373" stopIfTrue="1">
      <formula>VLOOKUP(H289&amp; "_1mM",CheckList,3,FALSE)=TRUE</formula>
    </cfRule>
  </conditionalFormatting>
  <conditionalFormatting sqref="U289">
    <cfRule type="expression" dxfId="165" priority="1374" stopIfTrue="1">
      <formula>VLOOKUP(U289,CheckList,3,FALSE)=TRUE</formula>
    </cfRule>
  </conditionalFormatting>
  <conditionalFormatting sqref="U289">
    <cfRule type="expression" dxfId="164" priority="1375" stopIfTrue="1">
      <formula>VLOOKUP(U289&amp; "_1mM",CheckList,3,FALSE)=TRUE</formula>
    </cfRule>
  </conditionalFormatting>
  <conditionalFormatting sqref="U289">
    <cfRule type="expression" dxfId="163" priority="1376" stopIfTrue="1">
      <formula>$BM$137=TRUE</formula>
    </cfRule>
  </conditionalFormatting>
  <conditionalFormatting sqref="AB289">
    <cfRule type="expression" dxfId="162" priority="1377" stopIfTrue="1">
      <formula>VLOOKUP(U289,CheckList,3,FALSE)=TRUE</formula>
    </cfRule>
  </conditionalFormatting>
  <conditionalFormatting sqref="AH289">
    <cfRule type="expression" dxfId="161" priority="1378" stopIfTrue="1">
      <formula>VLOOKUP(AH289,CheckList,3,FALSE)=TRUE</formula>
    </cfRule>
  </conditionalFormatting>
  <conditionalFormatting sqref="AH289">
    <cfRule type="expression" dxfId="160" priority="1379" stopIfTrue="1">
      <formula>VLOOKUP(AH289&amp; "_1mM",CheckList,3,FALSE)=TRUE</formula>
    </cfRule>
  </conditionalFormatting>
  <conditionalFormatting sqref="AH289">
    <cfRule type="expression" dxfId="159" priority="1380" stopIfTrue="1">
      <formula>$BM$137=TRUE</formula>
    </cfRule>
  </conditionalFormatting>
  <conditionalFormatting sqref="AO289">
    <cfRule type="expression" dxfId="158" priority="1381" stopIfTrue="1">
      <formula>VLOOKUP(AH289,CheckList,3,FALSE)=TRUE</formula>
    </cfRule>
  </conditionalFormatting>
  <conditionalFormatting sqref="AU289">
    <cfRule type="expression" dxfId="157" priority="1382" stopIfTrue="1">
      <formula>VLOOKUP(AU289,CheckList,3,FALSE)=TRUE</formula>
    </cfRule>
  </conditionalFormatting>
  <conditionalFormatting sqref="AU289">
    <cfRule type="expression" dxfId="156" priority="1383" stopIfTrue="1">
      <formula>VLOOKUP(AU289&amp; "_1mM",CheckList,3,FALSE)=TRUE</formula>
    </cfRule>
  </conditionalFormatting>
  <conditionalFormatting sqref="AU289">
    <cfRule type="expression" dxfId="155" priority="1384" stopIfTrue="1">
      <formula>$BM$137=TRUE</formula>
    </cfRule>
  </conditionalFormatting>
  <conditionalFormatting sqref="BB289">
    <cfRule type="expression" dxfId="154" priority="1385" stopIfTrue="1">
      <formula>VLOOKUP(AU289,CheckList,3,FALSE)=TRUE</formula>
    </cfRule>
  </conditionalFormatting>
  <conditionalFormatting sqref="H291">
    <cfRule type="expression" dxfId="153" priority="1386" stopIfTrue="1">
      <formula>VLOOKUP(H291,CheckList,3,FALSE)=TRUE</formula>
    </cfRule>
  </conditionalFormatting>
  <conditionalFormatting sqref="H291">
    <cfRule type="expression" dxfId="152" priority="1387" stopIfTrue="1">
      <formula>VLOOKUP(H291&amp; "_1mM",CheckList,3,FALSE)=TRUE</formula>
    </cfRule>
  </conditionalFormatting>
  <conditionalFormatting sqref="H291">
    <cfRule type="expression" dxfId="151" priority="1388" stopIfTrue="1">
      <formula>$BM$137=TRUE</formula>
    </cfRule>
  </conditionalFormatting>
  <conditionalFormatting sqref="O291">
    <cfRule type="expression" dxfId="150" priority="1389" stopIfTrue="1">
      <formula>VLOOKUP(H291,CheckList,3,FALSE)=TRUE</formula>
    </cfRule>
  </conditionalFormatting>
  <conditionalFormatting sqref="U291">
    <cfRule type="expression" dxfId="149" priority="1390" stopIfTrue="1">
      <formula>VLOOKUP(U291,CheckList,3,FALSE)=TRUE</formula>
    </cfRule>
  </conditionalFormatting>
  <conditionalFormatting sqref="U291">
    <cfRule type="expression" dxfId="148" priority="1391" stopIfTrue="1">
      <formula>VLOOKUP(U291&amp; "_1mM",CheckList,3,FALSE)=TRUE</formula>
    </cfRule>
  </conditionalFormatting>
  <conditionalFormatting sqref="U291">
    <cfRule type="expression" dxfId="147" priority="1392" stopIfTrue="1">
      <formula>$BM$137=TRUE</formula>
    </cfRule>
  </conditionalFormatting>
  <conditionalFormatting sqref="AB291">
    <cfRule type="expression" dxfId="146" priority="1393" stopIfTrue="1">
      <formula>VLOOKUP(U291,CheckList,3,FALSE)=TRUE</formula>
    </cfRule>
  </conditionalFormatting>
  <conditionalFormatting sqref="AH291">
    <cfRule type="expression" dxfId="145" priority="1394" stopIfTrue="1">
      <formula>VLOOKUP(AH291,CheckList,3,FALSE)=TRUE</formula>
    </cfRule>
  </conditionalFormatting>
  <conditionalFormatting sqref="AH291">
    <cfRule type="expression" dxfId="144" priority="1395" stopIfTrue="1">
      <formula>VLOOKUP(AH291&amp; "_1mM",CheckList,3,FALSE)=TRUE</formula>
    </cfRule>
  </conditionalFormatting>
  <conditionalFormatting sqref="AH291">
    <cfRule type="expression" dxfId="143" priority="1396" stopIfTrue="1">
      <formula>$BM$137=TRUE</formula>
    </cfRule>
  </conditionalFormatting>
  <conditionalFormatting sqref="AO291">
    <cfRule type="expression" dxfId="142" priority="1397" stopIfTrue="1">
      <formula>VLOOKUP(AH291,CheckList,3,FALSE)=TRUE</formula>
    </cfRule>
  </conditionalFormatting>
  <conditionalFormatting sqref="AU291">
    <cfRule type="expression" dxfId="141" priority="1398" stopIfTrue="1">
      <formula>VLOOKUP(AU291,CheckList,3,FALSE)=TRUE</formula>
    </cfRule>
  </conditionalFormatting>
  <conditionalFormatting sqref="AU291">
    <cfRule type="expression" dxfId="140" priority="1399" stopIfTrue="1">
      <formula>VLOOKUP(AU291&amp; "_1mM",CheckList,3,FALSE)=TRUE</formula>
    </cfRule>
  </conditionalFormatting>
  <conditionalFormatting sqref="AU291">
    <cfRule type="expression" dxfId="139" priority="1400" stopIfTrue="1">
      <formula>$BM$137=TRUE</formula>
    </cfRule>
  </conditionalFormatting>
  <conditionalFormatting sqref="BB291">
    <cfRule type="expression" dxfId="138" priority="1401" stopIfTrue="1">
      <formula>VLOOKUP(AU291,CheckList,3,FALSE)=TRUE</formula>
    </cfRule>
  </conditionalFormatting>
  <conditionalFormatting sqref="BD291">
    <cfRule type="expression" dxfId="137" priority="1402" stopIfTrue="1">
      <formula>VLOOKUP(AU291&amp; "_1mM",CheckList,3,FALSE)=TRUE</formula>
    </cfRule>
  </conditionalFormatting>
  <conditionalFormatting sqref="H293">
    <cfRule type="expression" dxfId="136" priority="1403" stopIfTrue="1">
      <formula>VLOOKUP(H293,CheckList,3,FALSE)=TRUE</formula>
    </cfRule>
  </conditionalFormatting>
  <conditionalFormatting sqref="H293">
    <cfRule type="expression" dxfId="135" priority="1404" stopIfTrue="1">
      <formula>VLOOKUP(H293&amp; "_1mM",CheckList,3,FALSE)=TRUE</formula>
    </cfRule>
  </conditionalFormatting>
  <conditionalFormatting sqref="H293">
    <cfRule type="expression" dxfId="134" priority="1405" stopIfTrue="1">
      <formula>$BM$137=TRUE</formula>
    </cfRule>
  </conditionalFormatting>
  <conditionalFormatting sqref="O293">
    <cfRule type="expression" dxfId="133" priority="1406" stopIfTrue="1">
      <formula>VLOOKUP(H293,CheckList,3,FALSE)=TRUE</formula>
    </cfRule>
  </conditionalFormatting>
  <conditionalFormatting sqref="Q293">
    <cfRule type="expression" dxfId="132" priority="1407" stopIfTrue="1">
      <formula>VLOOKUP(H293&amp; "_1mM",CheckList,3,FALSE)=TRUE</formula>
    </cfRule>
  </conditionalFormatting>
  <conditionalFormatting sqref="U293">
    <cfRule type="expression" dxfId="131" priority="1408" stopIfTrue="1">
      <formula>VLOOKUP(U293,CheckList,3,FALSE)=TRUE</formula>
    </cfRule>
  </conditionalFormatting>
  <conditionalFormatting sqref="U293">
    <cfRule type="expression" dxfId="130" priority="1409" stopIfTrue="1">
      <formula>VLOOKUP(U293&amp; "_1mM",CheckList,3,FALSE)=TRUE</formula>
    </cfRule>
  </conditionalFormatting>
  <conditionalFormatting sqref="U293">
    <cfRule type="expression" dxfId="129" priority="1410" stopIfTrue="1">
      <formula>$BM$137=TRUE</formula>
    </cfRule>
  </conditionalFormatting>
  <conditionalFormatting sqref="AB293">
    <cfRule type="expression" dxfId="128" priority="1411" stopIfTrue="1">
      <formula>VLOOKUP(U293,CheckList,3,FALSE)=TRUE</formula>
    </cfRule>
  </conditionalFormatting>
  <conditionalFormatting sqref="AH293">
    <cfRule type="expression" dxfId="127" priority="1412" stopIfTrue="1">
      <formula>VLOOKUP(AH293,CheckList,3,FALSE)=TRUE</formula>
    </cfRule>
  </conditionalFormatting>
  <conditionalFormatting sqref="AH293">
    <cfRule type="expression" dxfId="126" priority="1413" stopIfTrue="1">
      <formula>VLOOKUP(AH293&amp; "_1mM",CheckList,3,FALSE)=TRUE</formula>
    </cfRule>
  </conditionalFormatting>
  <conditionalFormatting sqref="AH293">
    <cfRule type="expression" dxfId="125" priority="1414" stopIfTrue="1">
      <formula>$BM$137=TRUE</formula>
    </cfRule>
  </conditionalFormatting>
  <conditionalFormatting sqref="AO293">
    <cfRule type="expression" dxfId="124" priority="1415" stopIfTrue="1">
      <formula>VLOOKUP(AH293,CheckList,3,FALSE)=TRUE</formula>
    </cfRule>
  </conditionalFormatting>
  <conditionalFormatting sqref="AU293">
    <cfRule type="expression" dxfId="123" priority="1416" stopIfTrue="1">
      <formula>VLOOKUP(AU293,CheckList,3,FALSE)=TRUE</formula>
    </cfRule>
  </conditionalFormatting>
  <conditionalFormatting sqref="AU293">
    <cfRule type="expression" dxfId="122" priority="1417" stopIfTrue="1">
      <formula>VLOOKUP(AU293&amp; "_1mM",CheckList,3,FALSE)=TRUE</formula>
    </cfRule>
  </conditionalFormatting>
  <conditionalFormatting sqref="AU293">
    <cfRule type="expression" dxfId="121" priority="1418" stopIfTrue="1">
      <formula>$BM$137=TRUE</formula>
    </cfRule>
  </conditionalFormatting>
  <conditionalFormatting sqref="BB293">
    <cfRule type="expression" dxfId="120" priority="1419" stopIfTrue="1">
      <formula>VLOOKUP(AU293,CheckList,3,FALSE)=TRUE</formula>
    </cfRule>
  </conditionalFormatting>
  <conditionalFormatting sqref="H295">
    <cfRule type="expression" dxfId="119" priority="1420" stopIfTrue="1">
      <formula>VLOOKUP(H295,CheckList,3,FALSE)=TRUE</formula>
    </cfRule>
  </conditionalFormatting>
  <conditionalFormatting sqref="H295">
    <cfRule type="expression" dxfId="118" priority="1421" stopIfTrue="1">
      <formula>VLOOKUP(H295&amp; "_1mM",CheckList,3,FALSE)=TRUE</formula>
    </cfRule>
  </conditionalFormatting>
  <conditionalFormatting sqref="H295">
    <cfRule type="expression" dxfId="117" priority="1422" stopIfTrue="1">
      <formula>$BM$137=TRUE</formula>
    </cfRule>
  </conditionalFormatting>
  <conditionalFormatting sqref="O295">
    <cfRule type="expression" dxfId="116" priority="1423" stopIfTrue="1">
      <formula>VLOOKUP(H295,CheckList,3,FALSE)=TRUE</formula>
    </cfRule>
  </conditionalFormatting>
  <conditionalFormatting sqref="U295">
    <cfRule type="expression" dxfId="115" priority="1424" stopIfTrue="1">
      <formula>VLOOKUP(U295,CheckList,3,FALSE)=TRUE</formula>
    </cfRule>
  </conditionalFormatting>
  <conditionalFormatting sqref="U295">
    <cfRule type="expression" dxfId="114" priority="1425" stopIfTrue="1">
      <formula>VLOOKUP(U295&amp; "_1mM",CheckList,3,FALSE)=TRUE</formula>
    </cfRule>
  </conditionalFormatting>
  <conditionalFormatting sqref="U295">
    <cfRule type="expression" dxfId="113" priority="1426" stopIfTrue="1">
      <formula>$BM$137=TRUE</formula>
    </cfRule>
  </conditionalFormatting>
  <conditionalFormatting sqref="AB295">
    <cfRule type="expression" dxfId="112" priority="1427" stopIfTrue="1">
      <formula>VLOOKUP(U295,CheckList,3,FALSE)=TRUE</formula>
    </cfRule>
  </conditionalFormatting>
  <conditionalFormatting sqref="H299">
    <cfRule type="expression" dxfId="111" priority="1428" stopIfTrue="1">
      <formula>VLOOKUP(H299,CheckList,3,FALSE)=TRUE</formula>
    </cfRule>
  </conditionalFormatting>
  <conditionalFormatting sqref="H299">
    <cfRule type="expression" dxfId="110" priority="1429" stopIfTrue="1">
      <formula>VLOOKUP(H299&amp; "_1mM",CheckList,3,FALSE)=TRUE</formula>
    </cfRule>
  </conditionalFormatting>
  <conditionalFormatting sqref="H299">
    <cfRule type="expression" dxfId="109" priority="1430" stopIfTrue="1">
      <formula>$BM$137=TRUE</formula>
    </cfRule>
  </conditionalFormatting>
  <conditionalFormatting sqref="O299">
    <cfRule type="expression" dxfId="108" priority="1431" stopIfTrue="1">
      <formula>VLOOKUP(H299,CheckList,3,FALSE)=TRUE</formula>
    </cfRule>
  </conditionalFormatting>
  <conditionalFormatting sqref="U299">
    <cfRule type="expression" dxfId="107" priority="1432" stopIfTrue="1">
      <formula>VLOOKUP(U299,CheckList,3,FALSE)=TRUE</formula>
    </cfRule>
  </conditionalFormatting>
  <conditionalFormatting sqref="U299">
    <cfRule type="expression" dxfId="106" priority="1433" stopIfTrue="1">
      <formula>VLOOKUP(U299&amp; "_1mM",CheckList,3,FALSE)=TRUE</formula>
    </cfRule>
  </conditionalFormatting>
  <conditionalFormatting sqref="U299">
    <cfRule type="expression" dxfId="105" priority="1434" stopIfTrue="1">
      <formula>$BM$137=TRUE</formula>
    </cfRule>
  </conditionalFormatting>
  <conditionalFormatting sqref="AB299">
    <cfRule type="expression" dxfId="104" priority="1435" stopIfTrue="1">
      <formula>VLOOKUP(U299,CheckList,3,FALSE)=TRUE</formula>
    </cfRule>
  </conditionalFormatting>
  <conditionalFormatting sqref="H305">
    <cfRule type="expression" dxfId="103" priority="1436" stopIfTrue="1">
      <formula>VLOOKUP(H305&amp; "_Cascade",CheckList,3,FALSE)=TRUE</formula>
    </cfRule>
  </conditionalFormatting>
  <conditionalFormatting sqref="H305">
    <cfRule type="expression" dxfId="102" priority="1437" stopIfTrue="1">
      <formula>$BM$137=TRUE</formula>
    </cfRule>
  </conditionalFormatting>
  <conditionalFormatting sqref="Q305">
    <cfRule type="expression" dxfId="101" priority="1438" stopIfTrue="1">
      <formula>VLOOKUP(H305&amp; "_Cascade",CheckList,3,FALSE)=TRUE</formula>
    </cfRule>
  </conditionalFormatting>
  <conditionalFormatting sqref="U305">
    <cfRule type="expression" dxfId="100" priority="1439" stopIfTrue="1">
      <formula>VLOOKUP(U305&amp; "_Cascade",CheckList,3,FALSE)=TRUE</formula>
    </cfRule>
  </conditionalFormatting>
  <conditionalFormatting sqref="U305">
    <cfRule type="expression" dxfId="99" priority="1440" stopIfTrue="1">
      <formula>$BM$137=TRUE</formula>
    </cfRule>
  </conditionalFormatting>
  <conditionalFormatting sqref="AD305">
    <cfRule type="expression" dxfId="98" priority="1441" stopIfTrue="1">
      <formula>VLOOKUP(U305&amp; "_Cascade",CheckList,3,FALSE)=TRUE</formula>
    </cfRule>
  </conditionalFormatting>
  <conditionalFormatting sqref="AH305">
    <cfRule type="expression" dxfId="97" priority="1442" stopIfTrue="1">
      <formula>VLOOKUP(AH305&amp; "_Cascade",CheckList,3,FALSE)=TRUE</formula>
    </cfRule>
  </conditionalFormatting>
  <conditionalFormatting sqref="AH305">
    <cfRule type="expression" dxfId="96" priority="1443" stopIfTrue="1">
      <formula>$BM$137=TRUE</formula>
    </cfRule>
  </conditionalFormatting>
  <conditionalFormatting sqref="AQ305">
    <cfRule type="expression" dxfId="95" priority="1444" stopIfTrue="1">
      <formula>VLOOKUP(AH305&amp; "_Cascade",CheckList,3,FALSE)=TRUE</formula>
    </cfRule>
  </conditionalFormatting>
  <conditionalFormatting sqref="AU305">
    <cfRule type="expression" dxfId="94" priority="1445" stopIfTrue="1">
      <formula>VLOOKUP(AU305&amp; "_Cascade",CheckList,3,FALSE)=TRUE</formula>
    </cfRule>
  </conditionalFormatting>
  <conditionalFormatting sqref="AU305">
    <cfRule type="expression" dxfId="93" priority="1446" stopIfTrue="1">
      <formula>$BM$137=TRUE</formula>
    </cfRule>
  </conditionalFormatting>
  <conditionalFormatting sqref="BD305">
    <cfRule type="expression" dxfId="92" priority="1447" stopIfTrue="1">
      <formula>VLOOKUP(AU305&amp; "_Cascade",CheckList,3,FALSE)=TRUE</formula>
    </cfRule>
  </conditionalFormatting>
  <conditionalFormatting sqref="H307">
    <cfRule type="expression" dxfId="91" priority="1448" stopIfTrue="1">
      <formula>VLOOKUP(H307&amp; "_Cascade",CheckList,3,FALSE)=TRUE</formula>
    </cfRule>
  </conditionalFormatting>
  <conditionalFormatting sqref="H307">
    <cfRule type="expression" dxfId="90" priority="1449" stopIfTrue="1">
      <formula>$BM$137=TRUE</formula>
    </cfRule>
  </conditionalFormatting>
  <conditionalFormatting sqref="Q307">
    <cfRule type="expression" dxfId="89" priority="1450" stopIfTrue="1">
      <formula>VLOOKUP(H307&amp; "_Cascade",CheckList,3,FALSE)=TRUE</formula>
    </cfRule>
  </conditionalFormatting>
  <conditionalFormatting sqref="U307">
    <cfRule type="expression" dxfId="88" priority="1451" stopIfTrue="1">
      <formula>VLOOKUP(U307&amp; "_Cascade",CheckList,3,FALSE)=TRUE</formula>
    </cfRule>
  </conditionalFormatting>
  <conditionalFormatting sqref="U307">
    <cfRule type="expression" dxfId="87" priority="1452" stopIfTrue="1">
      <formula>$BM$137=TRUE</formula>
    </cfRule>
  </conditionalFormatting>
  <conditionalFormatting sqref="AD307">
    <cfRule type="expression" dxfId="86" priority="1453" stopIfTrue="1">
      <formula>VLOOKUP(U307&amp; "_Cascade",CheckList,3,FALSE)=TRUE</formula>
    </cfRule>
  </conditionalFormatting>
  <conditionalFormatting sqref="AH307">
    <cfRule type="expression" dxfId="85" priority="1454" stopIfTrue="1">
      <formula>VLOOKUP(AH307&amp; "_Cascade",CheckList,3,FALSE)=TRUE</formula>
    </cfRule>
  </conditionalFormatting>
  <conditionalFormatting sqref="AH307">
    <cfRule type="expression" dxfId="84" priority="1455" stopIfTrue="1">
      <formula>$BM$137=TRUE</formula>
    </cfRule>
  </conditionalFormatting>
  <conditionalFormatting sqref="AQ307">
    <cfRule type="expression" dxfId="83" priority="1456" stopIfTrue="1">
      <formula>VLOOKUP(AH307&amp; "_Cascade",CheckList,3,FALSE)=TRUE</formula>
    </cfRule>
  </conditionalFormatting>
  <conditionalFormatting sqref="AU307">
    <cfRule type="expression" dxfId="82" priority="1457" stopIfTrue="1">
      <formula>VLOOKUP(AU307&amp; "_Cascade",CheckList,3,FALSE)=TRUE</formula>
    </cfRule>
  </conditionalFormatting>
  <conditionalFormatting sqref="AU307">
    <cfRule type="expression" dxfId="81" priority="1458" stopIfTrue="1">
      <formula>$BM$137=TRUE</formula>
    </cfRule>
  </conditionalFormatting>
  <conditionalFormatting sqref="BD307">
    <cfRule type="expression" dxfId="80" priority="1459" stopIfTrue="1">
      <formula>VLOOKUP(AU307&amp; "_Cascade",CheckList,3,FALSE)=TRUE</formula>
    </cfRule>
  </conditionalFormatting>
  <conditionalFormatting sqref="H309">
    <cfRule type="expression" dxfId="79" priority="1460" stopIfTrue="1">
      <formula>VLOOKUP(H309&amp; "_Cascade",CheckList,3,FALSE)=TRUE</formula>
    </cfRule>
  </conditionalFormatting>
  <conditionalFormatting sqref="H309">
    <cfRule type="expression" dxfId="78" priority="1461" stopIfTrue="1">
      <formula>$BM$137=TRUE</formula>
    </cfRule>
  </conditionalFormatting>
  <conditionalFormatting sqref="Q309">
    <cfRule type="expression" dxfId="77" priority="1462" stopIfTrue="1">
      <formula>VLOOKUP(H309&amp; "_Cascade",CheckList,3,FALSE)=TRUE</formula>
    </cfRule>
  </conditionalFormatting>
  <conditionalFormatting sqref="U309">
    <cfRule type="expression" dxfId="76" priority="1463" stopIfTrue="1">
      <formula>VLOOKUP(U309&amp; "_Cascade",CheckList,3,FALSE)=TRUE</formula>
    </cfRule>
  </conditionalFormatting>
  <conditionalFormatting sqref="U309">
    <cfRule type="expression" dxfId="75" priority="1464" stopIfTrue="1">
      <formula>$BM$137=TRUE</formula>
    </cfRule>
  </conditionalFormatting>
  <conditionalFormatting sqref="AD309">
    <cfRule type="expression" dxfId="74" priority="1465" stopIfTrue="1">
      <formula>VLOOKUP(U309&amp; "_Cascade",CheckList,3,FALSE)=TRUE</formula>
    </cfRule>
  </conditionalFormatting>
  <conditionalFormatting sqref="AH309">
    <cfRule type="expression" dxfId="73" priority="1466" stopIfTrue="1">
      <formula>VLOOKUP(AH309&amp; "_Cascade",CheckList,3,FALSE)=TRUE</formula>
    </cfRule>
  </conditionalFormatting>
  <conditionalFormatting sqref="AH309">
    <cfRule type="expression" dxfId="72" priority="1467" stopIfTrue="1">
      <formula>$BM$137=TRUE</formula>
    </cfRule>
  </conditionalFormatting>
  <conditionalFormatting sqref="AQ309">
    <cfRule type="expression" dxfId="71" priority="1468" stopIfTrue="1">
      <formula>VLOOKUP(AH309&amp; "_Cascade",CheckList,3,FALSE)=TRUE</formula>
    </cfRule>
  </conditionalFormatting>
  <conditionalFormatting sqref="AU309">
    <cfRule type="expression" dxfId="70" priority="1469" stopIfTrue="1">
      <formula>VLOOKUP(AU309&amp; "_Cascade",CheckList,3,FALSE)=TRUE</formula>
    </cfRule>
  </conditionalFormatting>
  <conditionalFormatting sqref="AU309">
    <cfRule type="expression" dxfId="69" priority="1470" stopIfTrue="1">
      <formula>$BM$137=TRUE</formula>
    </cfRule>
  </conditionalFormatting>
  <conditionalFormatting sqref="BD309">
    <cfRule type="expression" dxfId="68" priority="1471" stopIfTrue="1">
      <formula>VLOOKUP(AU309&amp; "_Cascade",CheckList,3,FALSE)=TRUE</formula>
    </cfRule>
  </conditionalFormatting>
  <conditionalFormatting sqref="H311">
    <cfRule type="expression" dxfId="67" priority="1472" stopIfTrue="1">
      <formula>VLOOKUP(H311&amp; "_Cascade",CheckList,3,FALSE)=TRUE</formula>
    </cfRule>
  </conditionalFormatting>
  <conditionalFormatting sqref="H311">
    <cfRule type="expression" dxfId="66" priority="1473" stopIfTrue="1">
      <formula>$BM$137=TRUE</formula>
    </cfRule>
  </conditionalFormatting>
  <conditionalFormatting sqref="Q311">
    <cfRule type="expression" dxfId="65" priority="1474" stopIfTrue="1">
      <formula>VLOOKUP(H311&amp; "_Cascade",CheckList,3,FALSE)=TRUE</formula>
    </cfRule>
  </conditionalFormatting>
  <conditionalFormatting sqref="U311">
    <cfRule type="expression" dxfId="64" priority="1475" stopIfTrue="1">
      <formula>VLOOKUP(U311&amp; "_Cascade",CheckList,3,FALSE)=TRUE</formula>
    </cfRule>
  </conditionalFormatting>
  <conditionalFormatting sqref="U311">
    <cfRule type="expression" dxfId="63" priority="1476" stopIfTrue="1">
      <formula>$BM$137=TRUE</formula>
    </cfRule>
  </conditionalFormatting>
  <conditionalFormatting sqref="AD311">
    <cfRule type="expression" dxfId="62" priority="1477" stopIfTrue="1">
      <formula>VLOOKUP(U311&amp; "_Cascade",CheckList,3,FALSE)=TRUE</formula>
    </cfRule>
  </conditionalFormatting>
  <conditionalFormatting sqref="AH311">
    <cfRule type="expression" dxfId="61" priority="1478" stopIfTrue="1">
      <formula>VLOOKUP(AH311&amp; "_Cascade",CheckList,3,FALSE)=TRUE</formula>
    </cfRule>
  </conditionalFormatting>
  <conditionalFormatting sqref="AH311">
    <cfRule type="expression" dxfId="60" priority="1479" stopIfTrue="1">
      <formula>$BM$137=TRUE</formula>
    </cfRule>
  </conditionalFormatting>
  <conditionalFormatting sqref="AQ311">
    <cfRule type="expression" dxfId="59" priority="1480" stopIfTrue="1">
      <formula>VLOOKUP(AH311&amp; "_Cascade",CheckList,3,FALSE)=TRUE</formula>
    </cfRule>
  </conditionalFormatting>
  <conditionalFormatting sqref="H315">
    <cfRule type="expression" dxfId="58" priority="1481" stopIfTrue="1">
      <formula>VLOOKUP(H315&amp; "_Cascade",CheckList,3,FALSE)=TRUE</formula>
    </cfRule>
  </conditionalFormatting>
  <conditionalFormatting sqref="H315">
    <cfRule type="expression" dxfId="57" priority="1482" stopIfTrue="1">
      <formula>$BM$137=TRUE</formula>
    </cfRule>
  </conditionalFormatting>
  <conditionalFormatting sqref="Q315">
    <cfRule type="expression" dxfId="56" priority="1483" stopIfTrue="1">
      <formula>VLOOKUP(H315&amp; "_Cascade",CheckList,3,FALSE)=TRUE</formula>
    </cfRule>
  </conditionalFormatting>
  <conditionalFormatting sqref="U315">
    <cfRule type="expression" dxfId="55" priority="1484" stopIfTrue="1">
      <formula>VLOOKUP(U315&amp; "_Cascade",CheckList,3,FALSE)=TRUE</formula>
    </cfRule>
  </conditionalFormatting>
  <conditionalFormatting sqref="U315">
    <cfRule type="expression" dxfId="54" priority="1485" stopIfTrue="1">
      <formula>$BM$137=TRUE</formula>
    </cfRule>
  </conditionalFormatting>
  <conditionalFormatting sqref="AD315">
    <cfRule type="expression" dxfId="53" priority="1486" stopIfTrue="1">
      <formula>VLOOKUP(U315&amp; "_Cascade",CheckList,3,FALSE)=TRUE</formula>
    </cfRule>
  </conditionalFormatting>
  <conditionalFormatting sqref="AH315">
    <cfRule type="expression" dxfId="52" priority="1487" stopIfTrue="1">
      <formula>VLOOKUP(AH315&amp; "_Cascade",CheckList,3,FALSE)=TRUE</formula>
    </cfRule>
  </conditionalFormatting>
  <conditionalFormatting sqref="AH315">
    <cfRule type="expression" dxfId="51" priority="1488" stopIfTrue="1">
      <formula>$BM$137=TRUE</formula>
    </cfRule>
  </conditionalFormatting>
  <conditionalFormatting sqref="AQ315">
    <cfRule type="expression" dxfId="50" priority="1489" stopIfTrue="1">
      <formula>VLOOKUP(AH315&amp; "_Cascade",CheckList,3,FALSE)=TRUE</formula>
    </cfRule>
  </conditionalFormatting>
  <conditionalFormatting sqref="AU315">
    <cfRule type="expression" dxfId="49" priority="1490" stopIfTrue="1">
      <formula>VLOOKUP(AU315&amp; "_Cascade",CheckList,3,FALSE)=TRUE</formula>
    </cfRule>
  </conditionalFormatting>
  <conditionalFormatting sqref="AU315">
    <cfRule type="expression" dxfId="48" priority="1491" stopIfTrue="1">
      <formula>$BM$137=TRUE</formula>
    </cfRule>
  </conditionalFormatting>
  <conditionalFormatting sqref="BD315">
    <cfRule type="expression" dxfId="47" priority="1492" stopIfTrue="1">
      <formula>VLOOKUP(AU315&amp; "_Cascade",CheckList,3,FALSE)=TRUE</formula>
    </cfRule>
  </conditionalFormatting>
  <conditionalFormatting sqref="H317">
    <cfRule type="expression" dxfId="46" priority="1493" stopIfTrue="1">
      <formula>VLOOKUP(H317&amp; "_Cascade",CheckList,3,FALSE)=TRUE</formula>
    </cfRule>
  </conditionalFormatting>
  <conditionalFormatting sqref="H317">
    <cfRule type="expression" dxfId="45" priority="1494" stopIfTrue="1">
      <formula>$BM$137=TRUE</formula>
    </cfRule>
  </conditionalFormatting>
  <conditionalFormatting sqref="Q317">
    <cfRule type="expression" dxfId="44" priority="1495" stopIfTrue="1">
      <formula>VLOOKUP(H317&amp; "_Cascade",CheckList,3,FALSE)=TRUE</formula>
    </cfRule>
  </conditionalFormatting>
  <conditionalFormatting sqref="U317">
    <cfRule type="expression" dxfId="43" priority="1496" stopIfTrue="1">
      <formula>VLOOKUP(U317&amp; "_Cascade",CheckList,3,FALSE)=TRUE</formula>
    </cfRule>
  </conditionalFormatting>
  <conditionalFormatting sqref="U317">
    <cfRule type="expression" dxfId="42" priority="1497" stopIfTrue="1">
      <formula>$BM$137=TRUE</formula>
    </cfRule>
  </conditionalFormatting>
  <conditionalFormatting sqref="AD317">
    <cfRule type="expression" dxfId="41" priority="1498" stopIfTrue="1">
      <formula>VLOOKUP(U317&amp; "_Cascade",CheckList,3,FALSE)=TRUE</formula>
    </cfRule>
  </conditionalFormatting>
  <conditionalFormatting sqref="AH317">
    <cfRule type="expression" dxfId="40" priority="1499" stopIfTrue="1">
      <formula>VLOOKUP(AH317&amp; "_Cascade",CheckList,3,FALSE)=TRUE</formula>
    </cfRule>
  </conditionalFormatting>
  <conditionalFormatting sqref="AH317">
    <cfRule type="expression" dxfId="39" priority="1500" stopIfTrue="1">
      <formula>$BM$137=TRUE</formula>
    </cfRule>
  </conditionalFormatting>
  <conditionalFormatting sqref="AQ317">
    <cfRule type="expression" dxfId="38" priority="1501" stopIfTrue="1">
      <formula>VLOOKUP(AH317&amp; "_Cascade",CheckList,3,FALSE)=TRUE</formula>
    </cfRule>
  </conditionalFormatting>
  <conditionalFormatting sqref="AU142:AU204">
    <cfRule type="expression" dxfId="37" priority="25" stopIfTrue="1">
      <formula>VLOOKUP(AU142,CheckList,3,FALSE)=TRUE</formula>
    </cfRule>
    <cfRule type="expression" dxfId="36" priority="26" stopIfTrue="1">
      <formula>VLOOKUP(AU142&amp; "_1mM",CheckList,3,FALSE)=TRUE</formula>
    </cfRule>
    <cfRule type="expression" dxfId="35" priority="27">
      <formula>$BM$137=TRUE</formula>
    </cfRule>
  </conditionalFormatting>
  <conditionalFormatting sqref="AH142:AH204">
    <cfRule type="expression" dxfId="34" priority="28" stopIfTrue="1">
      <formula>VLOOKUP(AH142,CheckList,3,FALSE)=TRUE</formula>
    </cfRule>
    <cfRule type="expression" dxfId="33" priority="29" stopIfTrue="1">
      <formula>VLOOKUP(AH142&amp; "_1mM",CheckList,3,FALSE)=TRUE</formula>
    </cfRule>
    <cfRule type="expression" dxfId="32" priority="30">
      <formula>$BM$137=TRUE</formula>
    </cfRule>
  </conditionalFormatting>
  <conditionalFormatting sqref="U142:U204">
    <cfRule type="expression" dxfId="31" priority="31" stopIfTrue="1">
      <formula>VLOOKUP(U142,CheckList,3,FALSE)=TRUE</formula>
    </cfRule>
    <cfRule type="expression" dxfId="30" priority="32" stopIfTrue="1">
      <formula>VLOOKUP(U142&amp; "_1mM",CheckList,3,FALSE)=TRUE</formula>
    </cfRule>
    <cfRule type="expression" dxfId="29" priority="33">
      <formula>$BM$137=TRUE</formula>
    </cfRule>
  </conditionalFormatting>
  <conditionalFormatting sqref="H142:H204">
    <cfRule type="expression" dxfId="28" priority="34" stopIfTrue="1">
      <formula>VLOOKUP(H142,CheckList,3,FALSE)=TRUE</formula>
    </cfRule>
    <cfRule type="expression" dxfId="27" priority="35" stopIfTrue="1">
      <formula>VLOOKUP(H142&amp; "_1mM",CheckList,3,FALSE)=TRUE</formula>
    </cfRule>
    <cfRule type="expression" dxfId="26" priority="36">
      <formula>$BM$137=TRUE</formula>
    </cfRule>
  </conditionalFormatting>
  <conditionalFormatting sqref="AU147">
    <cfRule type="expression" dxfId="25" priority="23" stopIfTrue="1">
      <formula>VLOOKUP(AU146&amp;"_1mM",CheckList,3,FALSE)=TRUE</formula>
    </cfRule>
    <cfRule type="expression" dxfId="24" priority="24" stopIfTrue="1">
      <formula>VLOOKUP(AU146,CheckList,3,FALSE)=TRUE</formula>
    </cfRule>
  </conditionalFormatting>
  <conditionalFormatting sqref="AU155">
    <cfRule type="expression" dxfId="23" priority="21" stopIfTrue="1">
      <formula>VLOOKUP(AU154,CheckList,3,FALSE)=TRUE</formula>
    </cfRule>
    <cfRule type="expression" dxfId="22" priority="22" stopIfTrue="1">
      <formula>VLOOKUP(AU154&amp;"_1mM",CheckList,3,FALSE)=TRUE</formula>
    </cfRule>
  </conditionalFormatting>
  <conditionalFormatting sqref="AU159">
    <cfRule type="expression" dxfId="21" priority="20" stopIfTrue="1">
      <formula>VLOOKUP(AU158&amp;"_1mM",CheckList,3,FALSE)=TRUE</formula>
    </cfRule>
    <cfRule type="expression" dxfId="20" priority="19" stopIfTrue="1">
      <formula>VLOOKUP(AU158,CheckList,3,FALSE)=TRUE</formula>
    </cfRule>
  </conditionalFormatting>
  <conditionalFormatting sqref="AH157">
    <cfRule type="expression" dxfId="19" priority="18" stopIfTrue="1">
      <formula>VLOOKUP(AH156&amp;"_1mM",CheckList,3,FALSE)=TRUE</formula>
    </cfRule>
    <cfRule type="expression" dxfId="18" priority="17" stopIfTrue="1">
      <formula>VLOOKUP(AH156,CheckList,3,FALSE)=TRUE</formula>
    </cfRule>
  </conditionalFormatting>
  <conditionalFormatting sqref="AH159">
    <cfRule type="expression" dxfId="17" priority="16" stopIfTrue="1">
      <formula>VLOOKUP(AH158&amp;"_1mM",CheckList,3,FALSE)=TRUE</formula>
    </cfRule>
    <cfRule type="expression" dxfId="16" priority="15" stopIfTrue="1">
      <formula>VLOOKUP(AH158,CheckList,3,FALSE)=TRUE</formula>
    </cfRule>
  </conditionalFormatting>
  <conditionalFormatting sqref="U155">
    <cfRule type="expression" dxfId="15" priority="14" stopIfTrue="1">
      <formula>VLOOKUP(U154&amp;"_1mM",CheckList,3,FALSE)=TRUE</formula>
    </cfRule>
    <cfRule type="expression" dxfId="14" priority="13" stopIfTrue="1">
      <formula>VLOOKUP(U154,CheckList,3,FALSE)=TRUE</formula>
    </cfRule>
  </conditionalFormatting>
  <conditionalFormatting sqref="U157">
    <cfRule type="expression" dxfId="13" priority="12" stopIfTrue="1">
      <formula>VLOOKUP(U156&amp;"_1mM",CheckList,3,FALSE)=TRUE</formula>
    </cfRule>
    <cfRule type="expression" dxfId="12" priority="11" stopIfTrue="1">
      <formula>VLOOKUP(U156,CheckList,3,FALSE)=TRUE</formula>
    </cfRule>
  </conditionalFormatting>
  <conditionalFormatting sqref="H157">
    <cfRule type="expression" dxfId="11" priority="10" stopIfTrue="1">
      <formula>VLOOKUP(H156&amp;"_1mM",CheckList,3,FALSE)=TRUE</formula>
    </cfRule>
    <cfRule type="expression" dxfId="10" priority="9" stopIfTrue="1">
      <formula>VLOOKUP(H156,CheckList,3,FALSE)=TRUE</formula>
    </cfRule>
  </conditionalFormatting>
  <conditionalFormatting sqref="AD202">
    <cfRule type="expression" dxfId="9" priority="8">
      <formula>VLOOKUP(U202&amp; "_1mM",CheckList,3,FALSE)=TRUE</formula>
    </cfRule>
  </conditionalFormatting>
  <conditionalFormatting sqref="AB202">
    <cfRule type="expression" dxfId="8" priority="7">
      <formula>VLOOKUP(U202,CheckList,3,FALSE)=TRUE</formula>
    </cfRule>
  </conditionalFormatting>
  <conditionalFormatting sqref="O202">
    <cfRule type="expression" dxfId="7" priority="6">
      <formula>VLOOKUP(H202,CheckList,3,FALSE)=TRUE</formula>
    </cfRule>
  </conditionalFormatting>
  <conditionalFormatting sqref="Q202">
    <cfRule type="expression" dxfId="6" priority="5">
      <formula>VLOOKUP(H202&amp; "_1mM",CheckList,3,FALSE)=TRUE</formula>
    </cfRule>
  </conditionalFormatting>
  <conditionalFormatting sqref="AO202">
    <cfRule type="expression" dxfId="5" priority="4">
      <formula>VLOOKUP(AH202,CheckList,3,FALSE)=TRUE</formula>
    </cfRule>
  </conditionalFormatting>
  <conditionalFormatting sqref="AQ202">
    <cfRule type="expression" dxfId="4" priority="3">
      <formula>VLOOKUP(AH202&amp; "_1mM",CheckList,3,FALSE)=TRUE</formula>
    </cfRule>
  </conditionalFormatting>
  <conditionalFormatting sqref="BB202">
    <cfRule type="expression" dxfId="3" priority="2">
      <formula>VLOOKUP(AU202,CheckList,3,FALSE)=TRUE</formula>
    </cfRule>
  </conditionalFormatting>
  <conditionalFormatting sqref="BD202">
    <cfRule type="expression" dxfId="2" priority="1">
      <formula>VLOOKUP(AU202&amp; "_1mM",CheckList,3,FALSE)=TRUE</formula>
    </cfRule>
  </conditionalFormatting>
  <dataValidations count="2">
    <dataValidation type="list" allowBlank="1" showInputMessage="1" showErrorMessage="1" sqref="AG72:AK121">
      <formula1>"Freeze"</formula1>
    </dataValidation>
    <dataValidation type="list" allowBlank="1" showDropDown="1" showInputMessage="1" showErrorMessage="1" sqref="DJ142:DJ654">
      <formula1>KinaseList</formula1>
    </dataValidation>
  </dataValidations>
  <hyperlinks>
    <hyperlink ref="H37" r:id="rId1"/>
    <hyperlink ref="N55:T55" r:id="rId2" display="info@carnabio.com "/>
  </hyperlinks>
  <printOptions horizontalCentered="1"/>
  <pageMargins left="0.23622047244094491" right="0.23622047244094491" top="0.39370078740157483" bottom="0.39370078740157483" header="0.23622047244094491" footer="0.23622047244094491"/>
  <pageSetup paperSize="9" scale="68" fitToHeight="5" orientation="portrait" r:id="rId3"/>
  <headerFooter alignWithMargins="0">
    <oddHeader>&amp;R&amp;F</oddHeader>
    <oddFooter>&amp;L&amp;"Times New Roman,太字 斜体"QuickScout Selectivity Profiling</oddFooter>
  </headerFooter>
  <rowBreaks count="4" manualBreakCount="4">
    <brk id="67" min="5" max="58" man="1"/>
    <brk id="122" min="5" max="58" man="1"/>
    <brk id="205" min="5" max="58" man="1"/>
    <brk id="281"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Option Button 1">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4098" r:id="rId7" name="Option Button 2">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4099" r:id="rId8" name="Option Button 3">
              <controlPr defaultSize="0" autoFill="0" autoLine="0" autoPict="0">
                <anchor moveWithCells="1">
                  <from>
                    <xdr:col>19</xdr:col>
                    <xdr:colOff>104775</xdr:colOff>
                    <xdr:row>22</xdr:row>
                    <xdr:rowOff>66675</xdr:rowOff>
                  </from>
                  <to>
                    <xdr:col>25</xdr:col>
                    <xdr:colOff>114300</xdr:colOff>
                    <xdr:row>22</xdr:row>
                    <xdr:rowOff>276225</xdr:rowOff>
                  </to>
                </anchor>
              </controlPr>
            </control>
          </mc:Choice>
        </mc:AlternateContent>
        <mc:AlternateContent xmlns:mc="http://schemas.openxmlformats.org/markup-compatibility/2006">
          <mc:Choice Requires="x14">
            <control shapeId="4100" r:id="rId9" name="Option Button 4">
              <controlPr defaultSize="0" autoFill="0" autoLine="0" autoPict="0">
                <anchor moveWithCells="1">
                  <from>
                    <xdr:col>25</xdr:col>
                    <xdr:colOff>57150</xdr:colOff>
                    <xdr:row>22</xdr:row>
                    <xdr:rowOff>66675</xdr:rowOff>
                  </from>
                  <to>
                    <xdr:col>31</xdr:col>
                    <xdr:colOff>0</xdr:colOff>
                    <xdr:row>22</xdr:row>
                    <xdr:rowOff>276225</xdr:rowOff>
                  </to>
                </anchor>
              </controlPr>
            </control>
          </mc:Choice>
        </mc:AlternateContent>
        <mc:AlternateContent xmlns:mc="http://schemas.openxmlformats.org/markup-compatibility/2006">
          <mc:Choice Requires="x14">
            <control shapeId="4101" r:id="rId10" name="Group Box 5">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4102" r:id="rId11" name="Group Box 6">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4103" r:id="rId12" name="Option Button 7">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4104" r:id="rId13" name="Option Button 8">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4105" r:id="rId14" name="Group Box 9">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4106" r:id="rId15" name="Option Button 10">
              <controlPr defaultSize="0" autoFill="0" autoLine="0" autoPict="0">
                <anchor moveWithCells="1" sizeWithCells="1">
                  <from>
                    <xdr:col>19</xdr:col>
                    <xdr:colOff>104775</xdr:colOff>
                    <xdr:row>24</xdr:row>
                    <xdr:rowOff>76200</xdr:rowOff>
                  </from>
                  <to>
                    <xdr:col>33</xdr:col>
                    <xdr:colOff>95250</xdr:colOff>
                    <xdr:row>24</xdr:row>
                    <xdr:rowOff>266700</xdr:rowOff>
                  </to>
                </anchor>
              </controlPr>
            </control>
          </mc:Choice>
        </mc:AlternateContent>
        <mc:AlternateContent xmlns:mc="http://schemas.openxmlformats.org/markup-compatibility/2006">
          <mc:Choice Requires="x14">
            <control shapeId="4107" r:id="rId16" name="Option Button 11">
              <controlPr defaultSize="0" autoFill="0" autoLine="0" autoPict="0">
                <anchor moveWithCells="1" sizeWithCells="1">
                  <from>
                    <xdr:col>34</xdr:col>
                    <xdr:colOff>142875</xdr:colOff>
                    <xdr:row>24</xdr:row>
                    <xdr:rowOff>57150</xdr:rowOff>
                  </from>
                  <to>
                    <xdr:col>52</xdr:col>
                    <xdr:colOff>133350</xdr:colOff>
                    <xdr:row>24</xdr:row>
                    <xdr:rowOff>285750</xdr:rowOff>
                  </to>
                </anchor>
              </controlPr>
            </control>
          </mc:Choice>
        </mc:AlternateContent>
        <mc:AlternateContent xmlns:mc="http://schemas.openxmlformats.org/markup-compatibility/2006">
          <mc:Choice Requires="x14">
            <control shapeId="4108" r:id="rId17" name="Group Box 12">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4109" r:id="rId18" name="Group Box 13">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4110" r:id="rId19" name="Check Box 14">
              <controlPr defaultSize="0" autoFill="0" autoLine="0" autoPict="0">
                <anchor moveWithCells="1" sizeWithCells="1">
                  <from>
                    <xdr:col>15</xdr:col>
                    <xdr:colOff>152400</xdr:colOff>
                    <xdr:row>126</xdr:row>
                    <xdr:rowOff>142875</xdr:rowOff>
                  </from>
                  <to>
                    <xdr:col>16</xdr:col>
                    <xdr:colOff>152400</xdr:colOff>
                    <xdr:row>128</xdr:row>
                    <xdr:rowOff>19050</xdr:rowOff>
                  </to>
                </anchor>
              </controlPr>
            </control>
          </mc:Choice>
        </mc:AlternateContent>
        <mc:AlternateContent xmlns:mc="http://schemas.openxmlformats.org/markup-compatibility/2006">
          <mc:Choice Requires="x14">
            <control shapeId="4111" r:id="rId20" name="Check Box 15">
              <controlPr defaultSize="0" autoFill="0" autoLine="0" autoPict="0">
                <anchor moveWithCells="1" sizeWithCells="1">
                  <from>
                    <xdr:col>15</xdr:col>
                    <xdr:colOff>152400</xdr:colOff>
                    <xdr:row>129</xdr:row>
                    <xdr:rowOff>9525</xdr:rowOff>
                  </from>
                  <to>
                    <xdr:col>16</xdr:col>
                    <xdr:colOff>152400</xdr:colOff>
                    <xdr:row>130</xdr:row>
                    <xdr:rowOff>0</xdr:rowOff>
                  </to>
                </anchor>
              </controlPr>
            </control>
          </mc:Choice>
        </mc:AlternateContent>
        <mc:AlternateContent xmlns:mc="http://schemas.openxmlformats.org/markup-compatibility/2006">
          <mc:Choice Requires="x14">
            <control shapeId="4112" r:id="rId21" name="Check Box 16">
              <controlPr defaultSize="0" autoFill="0" autoLine="0" autoPict="0">
                <anchor moveWithCells="1" sizeWithCells="1">
                  <from>
                    <xdr:col>15</xdr:col>
                    <xdr:colOff>152400</xdr:colOff>
                    <xdr:row>131</xdr:row>
                    <xdr:rowOff>9525</xdr:rowOff>
                  </from>
                  <to>
                    <xdr:col>16</xdr:col>
                    <xdr:colOff>152400</xdr:colOff>
                    <xdr:row>132</xdr:row>
                    <xdr:rowOff>0</xdr:rowOff>
                  </to>
                </anchor>
              </controlPr>
            </control>
          </mc:Choice>
        </mc:AlternateContent>
        <mc:AlternateContent xmlns:mc="http://schemas.openxmlformats.org/markup-compatibility/2006">
          <mc:Choice Requires="x14">
            <control shapeId="4113" r:id="rId22" name="Check Box 17">
              <controlPr defaultSize="0" autoFill="0" autoLine="0" autoPict="0">
                <anchor moveWithCells="1" sizeWithCells="1">
                  <from>
                    <xdr:col>15</xdr:col>
                    <xdr:colOff>152400</xdr:colOff>
                    <xdr:row>133</xdr:row>
                    <xdr:rowOff>9525</xdr:rowOff>
                  </from>
                  <to>
                    <xdr:col>16</xdr:col>
                    <xdr:colOff>152400</xdr:colOff>
                    <xdr:row>134</xdr:row>
                    <xdr:rowOff>0</xdr:rowOff>
                  </to>
                </anchor>
              </controlPr>
            </control>
          </mc:Choice>
        </mc:AlternateContent>
        <mc:AlternateContent xmlns:mc="http://schemas.openxmlformats.org/markup-compatibility/2006">
          <mc:Choice Requires="x14">
            <control shapeId="4114" r:id="rId23" name="Check Box 18">
              <controlPr defaultSize="0" autoFill="0" autoLine="0" autoPict="0">
                <anchor moveWithCells="1" sizeWithCells="1">
                  <from>
                    <xdr:col>37</xdr:col>
                    <xdr:colOff>123825</xdr:colOff>
                    <xdr:row>127</xdr:row>
                    <xdr:rowOff>9525</xdr:rowOff>
                  </from>
                  <to>
                    <xdr:col>38</xdr:col>
                    <xdr:colOff>123825</xdr:colOff>
                    <xdr:row>128</xdr:row>
                    <xdr:rowOff>19050</xdr:rowOff>
                  </to>
                </anchor>
              </controlPr>
            </control>
          </mc:Choice>
        </mc:AlternateContent>
        <mc:AlternateContent xmlns:mc="http://schemas.openxmlformats.org/markup-compatibility/2006">
          <mc:Choice Requires="x14">
            <control shapeId="4115" r:id="rId24" name="Check Box 19">
              <controlPr defaultSize="0" autoFill="0" autoLine="0" autoPict="0">
                <anchor moveWithCells="1" sizeWithCells="1">
                  <from>
                    <xdr:col>28</xdr:col>
                    <xdr:colOff>152400</xdr:colOff>
                    <xdr:row>126</xdr:row>
                    <xdr:rowOff>133350</xdr:rowOff>
                  </from>
                  <to>
                    <xdr:col>29</xdr:col>
                    <xdr:colOff>152400</xdr:colOff>
                    <xdr:row>128</xdr:row>
                    <xdr:rowOff>9525</xdr:rowOff>
                  </to>
                </anchor>
              </controlPr>
            </control>
          </mc:Choice>
        </mc:AlternateContent>
        <mc:AlternateContent xmlns:mc="http://schemas.openxmlformats.org/markup-compatibility/2006">
          <mc:Choice Requires="x14">
            <control shapeId="4116" r:id="rId25" name="Check Box 20">
              <controlPr defaultSize="0" autoFill="0" autoLine="0" autoPict="0">
                <anchor moveWithCells="1" sizeWithCells="1">
                  <from>
                    <xdr:col>28</xdr:col>
                    <xdr:colOff>152400</xdr:colOff>
                    <xdr:row>128</xdr:row>
                    <xdr:rowOff>142875</xdr:rowOff>
                  </from>
                  <to>
                    <xdr:col>29</xdr:col>
                    <xdr:colOff>152400</xdr:colOff>
                    <xdr:row>130</xdr:row>
                    <xdr:rowOff>19050</xdr:rowOff>
                  </to>
                </anchor>
              </controlPr>
            </control>
          </mc:Choice>
        </mc:AlternateContent>
        <mc:AlternateContent xmlns:mc="http://schemas.openxmlformats.org/markup-compatibility/2006">
          <mc:Choice Requires="x14">
            <control shapeId="4117" r:id="rId26" name="Check Box 21">
              <controlPr defaultSize="0" autoFill="0" autoLine="0" autoPict="0">
                <anchor moveWithCells="1" sizeWithCells="1">
                  <from>
                    <xdr:col>28</xdr:col>
                    <xdr:colOff>152400</xdr:colOff>
                    <xdr:row>130</xdr:row>
                    <xdr:rowOff>152400</xdr:rowOff>
                  </from>
                  <to>
                    <xdr:col>29</xdr:col>
                    <xdr:colOff>152400</xdr:colOff>
                    <xdr:row>132</xdr:row>
                    <xdr:rowOff>28575</xdr:rowOff>
                  </to>
                </anchor>
              </controlPr>
            </control>
          </mc:Choice>
        </mc:AlternateContent>
        <mc:AlternateContent xmlns:mc="http://schemas.openxmlformats.org/markup-compatibility/2006">
          <mc:Choice Requires="x14">
            <control shapeId="4118" r:id="rId27" name="Check Box 22">
              <controlPr defaultSize="0" autoFill="0" autoLine="0" autoPict="0">
                <anchor moveWithCells="1">
                  <from>
                    <xdr:col>13</xdr:col>
                    <xdr:colOff>142875</xdr:colOff>
                    <xdr:row>140</xdr:row>
                    <xdr:rowOff>161925</xdr:rowOff>
                  </from>
                  <to>
                    <xdr:col>15</xdr:col>
                    <xdr:colOff>104775</xdr:colOff>
                    <xdr:row>142</xdr:row>
                    <xdr:rowOff>19050</xdr:rowOff>
                  </to>
                </anchor>
              </controlPr>
            </control>
          </mc:Choice>
        </mc:AlternateContent>
        <mc:AlternateContent xmlns:mc="http://schemas.openxmlformats.org/markup-compatibility/2006">
          <mc:Choice Requires="x14">
            <control shapeId="4119" r:id="rId28" name="Check Box 23">
              <controlPr defaultSize="0" autoFill="0" autoLine="0" autoPict="0">
                <anchor moveWithCells="1">
                  <from>
                    <xdr:col>15</xdr:col>
                    <xdr:colOff>142875</xdr:colOff>
                    <xdr:row>140</xdr:row>
                    <xdr:rowOff>161925</xdr:rowOff>
                  </from>
                  <to>
                    <xdr:col>17</xdr:col>
                    <xdr:colOff>104775</xdr:colOff>
                    <xdr:row>142</xdr:row>
                    <xdr:rowOff>19050</xdr:rowOff>
                  </to>
                </anchor>
              </controlPr>
            </control>
          </mc:Choice>
        </mc:AlternateContent>
        <mc:AlternateContent xmlns:mc="http://schemas.openxmlformats.org/markup-compatibility/2006">
          <mc:Choice Requires="x14">
            <control shapeId="4120" r:id="rId29" name="Check Box 24">
              <controlPr defaultSize="0" autoFill="0" autoLine="0" autoPict="0">
                <anchor moveWithCells="1">
                  <from>
                    <xdr:col>26</xdr:col>
                    <xdr:colOff>142875</xdr:colOff>
                    <xdr:row>140</xdr:row>
                    <xdr:rowOff>161925</xdr:rowOff>
                  </from>
                  <to>
                    <xdr:col>28</xdr:col>
                    <xdr:colOff>104775</xdr:colOff>
                    <xdr:row>142</xdr:row>
                    <xdr:rowOff>19050</xdr:rowOff>
                  </to>
                </anchor>
              </controlPr>
            </control>
          </mc:Choice>
        </mc:AlternateContent>
        <mc:AlternateContent xmlns:mc="http://schemas.openxmlformats.org/markup-compatibility/2006">
          <mc:Choice Requires="x14">
            <control shapeId="4121" r:id="rId30" name="Check Box 25">
              <controlPr defaultSize="0" autoFill="0" autoLine="0" autoPict="0">
                <anchor moveWithCells="1">
                  <from>
                    <xdr:col>28</xdr:col>
                    <xdr:colOff>142875</xdr:colOff>
                    <xdr:row>140</xdr:row>
                    <xdr:rowOff>161925</xdr:rowOff>
                  </from>
                  <to>
                    <xdr:col>30</xdr:col>
                    <xdr:colOff>104775</xdr:colOff>
                    <xdr:row>142</xdr:row>
                    <xdr:rowOff>19050</xdr:rowOff>
                  </to>
                </anchor>
              </controlPr>
            </control>
          </mc:Choice>
        </mc:AlternateContent>
        <mc:AlternateContent xmlns:mc="http://schemas.openxmlformats.org/markup-compatibility/2006">
          <mc:Choice Requires="x14">
            <control shapeId="4122" r:id="rId31" name="Check Box 26">
              <controlPr defaultSize="0" autoFill="0" autoLine="0" autoPict="0">
                <anchor moveWithCells="1">
                  <from>
                    <xdr:col>39</xdr:col>
                    <xdr:colOff>142875</xdr:colOff>
                    <xdr:row>140</xdr:row>
                    <xdr:rowOff>161925</xdr:rowOff>
                  </from>
                  <to>
                    <xdr:col>41</xdr:col>
                    <xdr:colOff>104775</xdr:colOff>
                    <xdr:row>142</xdr:row>
                    <xdr:rowOff>19050</xdr:rowOff>
                  </to>
                </anchor>
              </controlPr>
            </control>
          </mc:Choice>
        </mc:AlternateContent>
        <mc:AlternateContent xmlns:mc="http://schemas.openxmlformats.org/markup-compatibility/2006">
          <mc:Choice Requires="x14">
            <control shapeId="4123" r:id="rId32" name="Check Box 27">
              <controlPr defaultSize="0" autoFill="0" autoLine="0" autoPict="0">
                <anchor moveWithCells="1">
                  <from>
                    <xdr:col>41</xdr:col>
                    <xdr:colOff>142875</xdr:colOff>
                    <xdr:row>140</xdr:row>
                    <xdr:rowOff>161925</xdr:rowOff>
                  </from>
                  <to>
                    <xdr:col>43</xdr:col>
                    <xdr:colOff>104775</xdr:colOff>
                    <xdr:row>142</xdr:row>
                    <xdr:rowOff>19050</xdr:rowOff>
                  </to>
                </anchor>
              </controlPr>
            </control>
          </mc:Choice>
        </mc:AlternateContent>
        <mc:AlternateContent xmlns:mc="http://schemas.openxmlformats.org/markup-compatibility/2006">
          <mc:Choice Requires="x14">
            <control shapeId="4124" r:id="rId33" name="Check Box 28">
              <controlPr defaultSize="0" autoFill="0" autoLine="0" autoPict="0">
                <anchor moveWithCells="1">
                  <from>
                    <xdr:col>52</xdr:col>
                    <xdr:colOff>142875</xdr:colOff>
                    <xdr:row>140</xdr:row>
                    <xdr:rowOff>161925</xdr:rowOff>
                  </from>
                  <to>
                    <xdr:col>54</xdr:col>
                    <xdr:colOff>104775</xdr:colOff>
                    <xdr:row>142</xdr:row>
                    <xdr:rowOff>19050</xdr:rowOff>
                  </to>
                </anchor>
              </controlPr>
            </control>
          </mc:Choice>
        </mc:AlternateContent>
        <mc:AlternateContent xmlns:mc="http://schemas.openxmlformats.org/markup-compatibility/2006">
          <mc:Choice Requires="x14">
            <control shapeId="4125" r:id="rId34" name="Check Box 29">
              <controlPr defaultSize="0" autoFill="0" autoLine="0" autoPict="0">
                <anchor moveWithCells="1">
                  <from>
                    <xdr:col>54</xdr:col>
                    <xdr:colOff>142875</xdr:colOff>
                    <xdr:row>140</xdr:row>
                    <xdr:rowOff>161925</xdr:rowOff>
                  </from>
                  <to>
                    <xdr:col>56</xdr:col>
                    <xdr:colOff>104775</xdr:colOff>
                    <xdr:row>142</xdr:row>
                    <xdr:rowOff>19050</xdr:rowOff>
                  </to>
                </anchor>
              </controlPr>
            </control>
          </mc:Choice>
        </mc:AlternateContent>
        <mc:AlternateContent xmlns:mc="http://schemas.openxmlformats.org/markup-compatibility/2006">
          <mc:Choice Requires="x14">
            <control shapeId="4126" r:id="rId35" name="Check Box 30">
              <controlPr defaultSize="0" autoFill="0" autoLine="0" autoPict="0">
                <anchor moveWithCells="1">
                  <from>
                    <xdr:col>13</xdr:col>
                    <xdr:colOff>142875</xdr:colOff>
                    <xdr:row>142</xdr:row>
                    <xdr:rowOff>161925</xdr:rowOff>
                  </from>
                  <to>
                    <xdr:col>15</xdr:col>
                    <xdr:colOff>104775</xdr:colOff>
                    <xdr:row>144</xdr:row>
                    <xdr:rowOff>19050</xdr:rowOff>
                  </to>
                </anchor>
              </controlPr>
            </control>
          </mc:Choice>
        </mc:AlternateContent>
        <mc:AlternateContent xmlns:mc="http://schemas.openxmlformats.org/markup-compatibility/2006">
          <mc:Choice Requires="x14">
            <control shapeId="4127" r:id="rId36" name="Check Box 31">
              <controlPr defaultSize="0" autoFill="0" autoLine="0" autoPict="0">
                <anchor moveWithCells="1">
                  <from>
                    <xdr:col>15</xdr:col>
                    <xdr:colOff>142875</xdr:colOff>
                    <xdr:row>142</xdr:row>
                    <xdr:rowOff>161925</xdr:rowOff>
                  </from>
                  <to>
                    <xdr:col>17</xdr:col>
                    <xdr:colOff>104775</xdr:colOff>
                    <xdr:row>144</xdr:row>
                    <xdr:rowOff>19050</xdr:rowOff>
                  </to>
                </anchor>
              </controlPr>
            </control>
          </mc:Choice>
        </mc:AlternateContent>
        <mc:AlternateContent xmlns:mc="http://schemas.openxmlformats.org/markup-compatibility/2006">
          <mc:Choice Requires="x14">
            <control shapeId="4128" r:id="rId37" name="Check Box 32">
              <controlPr defaultSize="0" autoFill="0" autoLine="0" autoPict="0">
                <anchor moveWithCells="1">
                  <from>
                    <xdr:col>26</xdr:col>
                    <xdr:colOff>142875</xdr:colOff>
                    <xdr:row>142</xdr:row>
                    <xdr:rowOff>161925</xdr:rowOff>
                  </from>
                  <to>
                    <xdr:col>28</xdr:col>
                    <xdr:colOff>104775</xdr:colOff>
                    <xdr:row>144</xdr:row>
                    <xdr:rowOff>19050</xdr:rowOff>
                  </to>
                </anchor>
              </controlPr>
            </control>
          </mc:Choice>
        </mc:AlternateContent>
        <mc:AlternateContent xmlns:mc="http://schemas.openxmlformats.org/markup-compatibility/2006">
          <mc:Choice Requires="x14">
            <control shapeId="4129" r:id="rId38" name="Check Box 33">
              <controlPr defaultSize="0" autoFill="0" autoLine="0" autoPict="0">
                <anchor moveWithCells="1">
                  <from>
                    <xdr:col>28</xdr:col>
                    <xdr:colOff>142875</xdr:colOff>
                    <xdr:row>142</xdr:row>
                    <xdr:rowOff>161925</xdr:rowOff>
                  </from>
                  <to>
                    <xdr:col>30</xdr:col>
                    <xdr:colOff>104775</xdr:colOff>
                    <xdr:row>144</xdr:row>
                    <xdr:rowOff>19050</xdr:rowOff>
                  </to>
                </anchor>
              </controlPr>
            </control>
          </mc:Choice>
        </mc:AlternateContent>
        <mc:AlternateContent xmlns:mc="http://schemas.openxmlformats.org/markup-compatibility/2006">
          <mc:Choice Requires="x14">
            <control shapeId="4130" r:id="rId39" name="Check Box 34">
              <controlPr defaultSize="0" autoFill="0" autoLine="0" autoPict="0">
                <anchor moveWithCells="1">
                  <from>
                    <xdr:col>39</xdr:col>
                    <xdr:colOff>142875</xdr:colOff>
                    <xdr:row>142</xdr:row>
                    <xdr:rowOff>161925</xdr:rowOff>
                  </from>
                  <to>
                    <xdr:col>41</xdr:col>
                    <xdr:colOff>104775</xdr:colOff>
                    <xdr:row>144</xdr:row>
                    <xdr:rowOff>19050</xdr:rowOff>
                  </to>
                </anchor>
              </controlPr>
            </control>
          </mc:Choice>
        </mc:AlternateContent>
        <mc:AlternateContent xmlns:mc="http://schemas.openxmlformats.org/markup-compatibility/2006">
          <mc:Choice Requires="x14">
            <control shapeId="4131" r:id="rId40" name="Check Box 35">
              <controlPr defaultSize="0" autoFill="0" autoLine="0" autoPict="0">
                <anchor moveWithCells="1">
                  <from>
                    <xdr:col>41</xdr:col>
                    <xdr:colOff>142875</xdr:colOff>
                    <xdr:row>142</xdr:row>
                    <xdr:rowOff>161925</xdr:rowOff>
                  </from>
                  <to>
                    <xdr:col>43</xdr:col>
                    <xdr:colOff>104775</xdr:colOff>
                    <xdr:row>144</xdr:row>
                    <xdr:rowOff>19050</xdr:rowOff>
                  </to>
                </anchor>
              </controlPr>
            </control>
          </mc:Choice>
        </mc:AlternateContent>
        <mc:AlternateContent xmlns:mc="http://schemas.openxmlformats.org/markup-compatibility/2006">
          <mc:Choice Requires="x14">
            <control shapeId="4132" r:id="rId41" name="Check Box 36">
              <controlPr defaultSize="0" autoFill="0" autoLine="0" autoPict="0">
                <anchor moveWithCells="1">
                  <from>
                    <xdr:col>52</xdr:col>
                    <xdr:colOff>142875</xdr:colOff>
                    <xdr:row>142</xdr:row>
                    <xdr:rowOff>161925</xdr:rowOff>
                  </from>
                  <to>
                    <xdr:col>54</xdr:col>
                    <xdr:colOff>104775</xdr:colOff>
                    <xdr:row>144</xdr:row>
                    <xdr:rowOff>19050</xdr:rowOff>
                  </to>
                </anchor>
              </controlPr>
            </control>
          </mc:Choice>
        </mc:AlternateContent>
        <mc:AlternateContent xmlns:mc="http://schemas.openxmlformats.org/markup-compatibility/2006">
          <mc:Choice Requires="x14">
            <control shapeId="4133" r:id="rId42" name="Check Box 37">
              <controlPr defaultSize="0" autoFill="0" autoLine="0" autoPict="0">
                <anchor moveWithCells="1">
                  <from>
                    <xdr:col>54</xdr:col>
                    <xdr:colOff>142875</xdr:colOff>
                    <xdr:row>142</xdr:row>
                    <xdr:rowOff>161925</xdr:rowOff>
                  </from>
                  <to>
                    <xdr:col>56</xdr:col>
                    <xdr:colOff>104775</xdr:colOff>
                    <xdr:row>144</xdr:row>
                    <xdr:rowOff>19050</xdr:rowOff>
                  </to>
                </anchor>
              </controlPr>
            </control>
          </mc:Choice>
        </mc:AlternateContent>
        <mc:AlternateContent xmlns:mc="http://schemas.openxmlformats.org/markup-compatibility/2006">
          <mc:Choice Requires="x14">
            <control shapeId="4134" r:id="rId43" name="Check Box 38">
              <controlPr defaultSize="0" autoFill="0" autoLine="0" autoPict="0">
                <anchor moveWithCells="1">
                  <from>
                    <xdr:col>13</xdr:col>
                    <xdr:colOff>142875</xdr:colOff>
                    <xdr:row>144</xdr:row>
                    <xdr:rowOff>161925</xdr:rowOff>
                  </from>
                  <to>
                    <xdr:col>15</xdr:col>
                    <xdr:colOff>104775</xdr:colOff>
                    <xdr:row>146</xdr:row>
                    <xdr:rowOff>19050</xdr:rowOff>
                  </to>
                </anchor>
              </controlPr>
            </control>
          </mc:Choice>
        </mc:AlternateContent>
        <mc:AlternateContent xmlns:mc="http://schemas.openxmlformats.org/markup-compatibility/2006">
          <mc:Choice Requires="x14">
            <control shapeId="4135" r:id="rId44" name="Check Box 39">
              <controlPr defaultSize="0" autoFill="0" autoLine="0" autoPict="0">
                <anchor moveWithCells="1">
                  <from>
                    <xdr:col>15</xdr:col>
                    <xdr:colOff>142875</xdr:colOff>
                    <xdr:row>144</xdr:row>
                    <xdr:rowOff>161925</xdr:rowOff>
                  </from>
                  <to>
                    <xdr:col>17</xdr:col>
                    <xdr:colOff>104775</xdr:colOff>
                    <xdr:row>146</xdr:row>
                    <xdr:rowOff>19050</xdr:rowOff>
                  </to>
                </anchor>
              </controlPr>
            </control>
          </mc:Choice>
        </mc:AlternateContent>
        <mc:AlternateContent xmlns:mc="http://schemas.openxmlformats.org/markup-compatibility/2006">
          <mc:Choice Requires="x14">
            <control shapeId="4136" r:id="rId45" name="Check Box 40">
              <controlPr defaultSize="0" autoFill="0" autoLine="0" autoPict="0">
                <anchor moveWithCells="1">
                  <from>
                    <xdr:col>26</xdr:col>
                    <xdr:colOff>142875</xdr:colOff>
                    <xdr:row>144</xdr:row>
                    <xdr:rowOff>161925</xdr:rowOff>
                  </from>
                  <to>
                    <xdr:col>28</xdr:col>
                    <xdr:colOff>104775</xdr:colOff>
                    <xdr:row>146</xdr:row>
                    <xdr:rowOff>19050</xdr:rowOff>
                  </to>
                </anchor>
              </controlPr>
            </control>
          </mc:Choice>
        </mc:AlternateContent>
        <mc:AlternateContent xmlns:mc="http://schemas.openxmlformats.org/markup-compatibility/2006">
          <mc:Choice Requires="x14">
            <control shapeId="4137" r:id="rId46" name="Check Box 41">
              <controlPr defaultSize="0" autoFill="0" autoLine="0" autoPict="0">
                <anchor moveWithCells="1">
                  <from>
                    <xdr:col>28</xdr:col>
                    <xdr:colOff>142875</xdr:colOff>
                    <xdr:row>144</xdr:row>
                    <xdr:rowOff>161925</xdr:rowOff>
                  </from>
                  <to>
                    <xdr:col>30</xdr:col>
                    <xdr:colOff>104775</xdr:colOff>
                    <xdr:row>146</xdr:row>
                    <xdr:rowOff>19050</xdr:rowOff>
                  </to>
                </anchor>
              </controlPr>
            </control>
          </mc:Choice>
        </mc:AlternateContent>
        <mc:AlternateContent xmlns:mc="http://schemas.openxmlformats.org/markup-compatibility/2006">
          <mc:Choice Requires="x14">
            <control shapeId="4138" r:id="rId47" name="Check Box 42">
              <controlPr defaultSize="0" autoFill="0" autoLine="0" autoPict="0">
                <anchor moveWithCells="1">
                  <from>
                    <xdr:col>39</xdr:col>
                    <xdr:colOff>142875</xdr:colOff>
                    <xdr:row>144</xdr:row>
                    <xdr:rowOff>161925</xdr:rowOff>
                  </from>
                  <to>
                    <xdr:col>41</xdr:col>
                    <xdr:colOff>104775</xdr:colOff>
                    <xdr:row>146</xdr:row>
                    <xdr:rowOff>19050</xdr:rowOff>
                  </to>
                </anchor>
              </controlPr>
            </control>
          </mc:Choice>
        </mc:AlternateContent>
        <mc:AlternateContent xmlns:mc="http://schemas.openxmlformats.org/markup-compatibility/2006">
          <mc:Choice Requires="x14">
            <control shapeId="4139" r:id="rId48" name="Check Box 43">
              <controlPr defaultSize="0" autoFill="0" autoLine="0" autoPict="0">
                <anchor moveWithCells="1">
                  <from>
                    <xdr:col>41</xdr:col>
                    <xdr:colOff>142875</xdr:colOff>
                    <xdr:row>144</xdr:row>
                    <xdr:rowOff>161925</xdr:rowOff>
                  </from>
                  <to>
                    <xdr:col>43</xdr:col>
                    <xdr:colOff>104775</xdr:colOff>
                    <xdr:row>146</xdr:row>
                    <xdr:rowOff>19050</xdr:rowOff>
                  </to>
                </anchor>
              </controlPr>
            </control>
          </mc:Choice>
        </mc:AlternateContent>
        <mc:AlternateContent xmlns:mc="http://schemas.openxmlformats.org/markup-compatibility/2006">
          <mc:Choice Requires="x14">
            <control shapeId="4140" r:id="rId49" name="Check Box 44">
              <controlPr defaultSize="0" autoFill="0" autoLine="0" autoPict="0">
                <anchor moveWithCells="1">
                  <from>
                    <xdr:col>52</xdr:col>
                    <xdr:colOff>142875</xdr:colOff>
                    <xdr:row>144</xdr:row>
                    <xdr:rowOff>161925</xdr:rowOff>
                  </from>
                  <to>
                    <xdr:col>54</xdr:col>
                    <xdr:colOff>104775</xdr:colOff>
                    <xdr:row>146</xdr:row>
                    <xdr:rowOff>19050</xdr:rowOff>
                  </to>
                </anchor>
              </controlPr>
            </control>
          </mc:Choice>
        </mc:AlternateContent>
        <mc:AlternateContent xmlns:mc="http://schemas.openxmlformats.org/markup-compatibility/2006">
          <mc:Choice Requires="x14">
            <control shapeId="4141" r:id="rId50" name="Check Box 45">
              <controlPr defaultSize="0" autoFill="0" autoLine="0" autoPict="0">
                <anchor moveWithCells="1">
                  <from>
                    <xdr:col>54</xdr:col>
                    <xdr:colOff>142875</xdr:colOff>
                    <xdr:row>144</xdr:row>
                    <xdr:rowOff>161925</xdr:rowOff>
                  </from>
                  <to>
                    <xdr:col>56</xdr:col>
                    <xdr:colOff>104775</xdr:colOff>
                    <xdr:row>146</xdr:row>
                    <xdr:rowOff>19050</xdr:rowOff>
                  </to>
                </anchor>
              </controlPr>
            </control>
          </mc:Choice>
        </mc:AlternateContent>
        <mc:AlternateContent xmlns:mc="http://schemas.openxmlformats.org/markup-compatibility/2006">
          <mc:Choice Requires="x14">
            <control shapeId="4142" r:id="rId51" name="Check Box 46">
              <controlPr defaultSize="0" autoFill="0" autoLine="0" autoPict="0">
                <anchor moveWithCells="1">
                  <from>
                    <xdr:col>13</xdr:col>
                    <xdr:colOff>142875</xdr:colOff>
                    <xdr:row>146</xdr:row>
                    <xdr:rowOff>247650</xdr:rowOff>
                  </from>
                  <to>
                    <xdr:col>15</xdr:col>
                    <xdr:colOff>104775</xdr:colOff>
                    <xdr:row>148</xdr:row>
                    <xdr:rowOff>9525</xdr:rowOff>
                  </to>
                </anchor>
              </controlPr>
            </control>
          </mc:Choice>
        </mc:AlternateContent>
        <mc:AlternateContent xmlns:mc="http://schemas.openxmlformats.org/markup-compatibility/2006">
          <mc:Choice Requires="x14">
            <control shapeId="4143" r:id="rId52" name="Check Box 47">
              <controlPr defaultSize="0" autoFill="0" autoLine="0" autoPict="0">
                <anchor moveWithCells="1">
                  <from>
                    <xdr:col>15</xdr:col>
                    <xdr:colOff>142875</xdr:colOff>
                    <xdr:row>146</xdr:row>
                    <xdr:rowOff>247650</xdr:rowOff>
                  </from>
                  <to>
                    <xdr:col>17</xdr:col>
                    <xdr:colOff>104775</xdr:colOff>
                    <xdr:row>148</xdr:row>
                    <xdr:rowOff>9525</xdr:rowOff>
                  </to>
                </anchor>
              </controlPr>
            </control>
          </mc:Choice>
        </mc:AlternateContent>
        <mc:AlternateContent xmlns:mc="http://schemas.openxmlformats.org/markup-compatibility/2006">
          <mc:Choice Requires="x14">
            <control shapeId="4144" r:id="rId53" name="Check Box 48">
              <controlPr defaultSize="0" autoFill="0" autoLine="0" autoPict="0">
                <anchor moveWithCells="1">
                  <from>
                    <xdr:col>26</xdr:col>
                    <xdr:colOff>142875</xdr:colOff>
                    <xdr:row>146</xdr:row>
                    <xdr:rowOff>247650</xdr:rowOff>
                  </from>
                  <to>
                    <xdr:col>28</xdr:col>
                    <xdr:colOff>104775</xdr:colOff>
                    <xdr:row>148</xdr:row>
                    <xdr:rowOff>9525</xdr:rowOff>
                  </to>
                </anchor>
              </controlPr>
            </control>
          </mc:Choice>
        </mc:AlternateContent>
        <mc:AlternateContent xmlns:mc="http://schemas.openxmlformats.org/markup-compatibility/2006">
          <mc:Choice Requires="x14">
            <control shapeId="4145" r:id="rId54" name="Check Box 49">
              <controlPr defaultSize="0" autoFill="0" autoLine="0" autoPict="0">
                <anchor moveWithCells="1">
                  <from>
                    <xdr:col>28</xdr:col>
                    <xdr:colOff>142875</xdr:colOff>
                    <xdr:row>146</xdr:row>
                    <xdr:rowOff>247650</xdr:rowOff>
                  </from>
                  <to>
                    <xdr:col>30</xdr:col>
                    <xdr:colOff>104775</xdr:colOff>
                    <xdr:row>148</xdr:row>
                    <xdr:rowOff>9525</xdr:rowOff>
                  </to>
                </anchor>
              </controlPr>
            </control>
          </mc:Choice>
        </mc:AlternateContent>
        <mc:AlternateContent xmlns:mc="http://schemas.openxmlformats.org/markup-compatibility/2006">
          <mc:Choice Requires="x14">
            <control shapeId="4146" r:id="rId55" name="Check Box 50">
              <controlPr defaultSize="0" autoFill="0" autoLine="0" autoPict="0">
                <anchor moveWithCells="1">
                  <from>
                    <xdr:col>39</xdr:col>
                    <xdr:colOff>142875</xdr:colOff>
                    <xdr:row>146</xdr:row>
                    <xdr:rowOff>247650</xdr:rowOff>
                  </from>
                  <to>
                    <xdr:col>41</xdr:col>
                    <xdr:colOff>104775</xdr:colOff>
                    <xdr:row>148</xdr:row>
                    <xdr:rowOff>9525</xdr:rowOff>
                  </to>
                </anchor>
              </controlPr>
            </control>
          </mc:Choice>
        </mc:AlternateContent>
        <mc:AlternateContent xmlns:mc="http://schemas.openxmlformats.org/markup-compatibility/2006">
          <mc:Choice Requires="x14">
            <control shapeId="4147" r:id="rId56" name="Check Box 51">
              <controlPr defaultSize="0" autoFill="0" autoLine="0" autoPict="0">
                <anchor moveWithCells="1">
                  <from>
                    <xdr:col>41</xdr:col>
                    <xdr:colOff>142875</xdr:colOff>
                    <xdr:row>146</xdr:row>
                    <xdr:rowOff>247650</xdr:rowOff>
                  </from>
                  <to>
                    <xdr:col>43</xdr:col>
                    <xdr:colOff>104775</xdr:colOff>
                    <xdr:row>148</xdr:row>
                    <xdr:rowOff>9525</xdr:rowOff>
                  </to>
                </anchor>
              </controlPr>
            </control>
          </mc:Choice>
        </mc:AlternateContent>
        <mc:AlternateContent xmlns:mc="http://schemas.openxmlformats.org/markup-compatibility/2006">
          <mc:Choice Requires="x14">
            <control shapeId="4148" r:id="rId57" name="Check Box 52">
              <controlPr defaultSize="0" autoFill="0" autoLine="0" autoPict="0">
                <anchor moveWithCells="1">
                  <from>
                    <xdr:col>52</xdr:col>
                    <xdr:colOff>142875</xdr:colOff>
                    <xdr:row>146</xdr:row>
                    <xdr:rowOff>247650</xdr:rowOff>
                  </from>
                  <to>
                    <xdr:col>54</xdr:col>
                    <xdr:colOff>104775</xdr:colOff>
                    <xdr:row>148</xdr:row>
                    <xdr:rowOff>9525</xdr:rowOff>
                  </to>
                </anchor>
              </controlPr>
            </control>
          </mc:Choice>
        </mc:AlternateContent>
        <mc:AlternateContent xmlns:mc="http://schemas.openxmlformats.org/markup-compatibility/2006">
          <mc:Choice Requires="x14">
            <control shapeId="4149" r:id="rId58" name="Check Box 53">
              <controlPr defaultSize="0" autoFill="0" autoLine="0" autoPict="0">
                <anchor moveWithCells="1">
                  <from>
                    <xdr:col>54</xdr:col>
                    <xdr:colOff>142875</xdr:colOff>
                    <xdr:row>146</xdr:row>
                    <xdr:rowOff>247650</xdr:rowOff>
                  </from>
                  <to>
                    <xdr:col>56</xdr:col>
                    <xdr:colOff>104775</xdr:colOff>
                    <xdr:row>148</xdr:row>
                    <xdr:rowOff>9525</xdr:rowOff>
                  </to>
                </anchor>
              </controlPr>
            </control>
          </mc:Choice>
        </mc:AlternateContent>
        <mc:AlternateContent xmlns:mc="http://schemas.openxmlformats.org/markup-compatibility/2006">
          <mc:Choice Requires="x14">
            <control shapeId="4150" r:id="rId59" name="Check Box 54">
              <controlPr defaultSize="0" autoFill="0" autoLine="0" autoPict="0">
                <anchor moveWithCells="1">
                  <from>
                    <xdr:col>13</xdr:col>
                    <xdr:colOff>142875</xdr:colOff>
                    <xdr:row>148</xdr:row>
                    <xdr:rowOff>161925</xdr:rowOff>
                  </from>
                  <to>
                    <xdr:col>15</xdr:col>
                    <xdr:colOff>104775</xdr:colOff>
                    <xdr:row>150</xdr:row>
                    <xdr:rowOff>19050</xdr:rowOff>
                  </to>
                </anchor>
              </controlPr>
            </control>
          </mc:Choice>
        </mc:AlternateContent>
        <mc:AlternateContent xmlns:mc="http://schemas.openxmlformats.org/markup-compatibility/2006">
          <mc:Choice Requires="x14">
            <control shapeId="4151" r:id="rId60" name="Check Box 55">
              <controlPr defaultSize="0" autoFill="0" autoLine="0" autoPict="0">
                <anchor moveWithCells="1">
                  <from>
                    <xdr:col>15</xdr:col>
                    <xdr:colOff>142875</xdr:colOff>
                    <xdr:row>148</xdr:row>
                    <xdr:rowOff>161925</xdr:rowOff>
                  </from>
                  <to>
                    <xdr:col>17</xdr:col>
                    <xdr:colOff>104775</xdr:colOff>
                    <xdr:row>150</xdr:row>
                    <xdr:rowOff>19050</xdr:rowOff>
                  </to>
                </anchor>
              </controlPr>
            </control>
          </mc:Choice>
        </mc:AlternateContent>
        <mc:AlternateContent xmlns:mc="http://schemas.openxmlformats.org/markup-compatibility/2006">
          <mc:Choice Requires="x14">
            <control shapeId="4152" r:id="rId61" name="Check Box 56">
              <controlPr defaultSize="0" autoFill="0" autoLine="0" autoPict="0">
                <anchor moveWithCells="1">
                  <from>
                    <xdr:col>26</xdr:col>
                    <xdr:colOff>142875</xdr:colOff>
                    <xdr:row>148</xdr:row>
                    <xdr:rowOff>161925</xdr:rowOff>
                  </from>
                  <to>
                    <xdr:col>28</xdr:col>
                    <xdr:colOff>104775</xdr:colOff>
                    <xdr:row>150</xdr:row>
                    <xdr:rowOff>19050</xdr:rowOff>
                  </to>
                </anchor>
              </controlPr>
            </control>
          </mc:Choice>
        </mc:AlternateContent>
        <mc:AlternateContent xmlns:mc="http://schemas.openxmlformats.org/markup-compatibility/2006">
          <mc:Choice Requires="x14">
            <control shapeId="4153" r:id="rId62" name="Check Box 57">
              <controlPr defaultSize="0" autoFill="0" autoLine="0" autoPict="0">
                <anchor moveWithCells="1">
                  <from>
                    <xdr:col>28</xdr:col>
                    <xdr:colOff>142875</xdr:colOff>
                    <xdr:row>148</xdr:row>
                    <xdr:rowOff>161925</xdr:rowOff>
                  </from>
                  <to>
                    <xdr:col>30</xdr:col>
                    <xdr:colOff>104775</xdr:colOff>
                    <xdr:row>150</xdr:row>
                    <xdr:rowOff>19050</xdr:rowOff>
                  </to>
                </anchor>
              </controlPr>
            </control>
          </mc:Choice>
        </mc:AlternateContent>
        <mc:AlternateContent xmlns:mc="http://schemas.openxmlformats.org/markup-compatibility/2006">
          <mc:Choice Requires="x14">
            <control shapeId="4154" r:id="rId63" name="Check Box 58">
              <controlPr defaultSize="0" autoFill="0" autoLine="0" autoPict="0">
                <anchor moveWithCells="1">
                  <from>
                    <xdr:col>39</xdr:col>
                    <xdr:colOff>142875</xdr:colOff>
                    <xdr:row>148</xdr:row>
                    <xdr:rowOff>161925</xdr:rowOff>
                  </from>
                  <to>
                    <xdr:col>41</xdr:col>
                    <xdr:colOff>104775</xdr:colOff>
                    <xdr:row>150</xdr:row>
                    <xdr:rowOff>19050</xdr:rowOff>
                  </to>
                </anchor>
              </controlPr>
            </control>
          </mc:Choice>
        </mc:AlternateContent>
        <mc:AlternateContent xmlns:mc="http://schemas.openxmlformats.org/markup-compatibility/2006">
          <mc:Choice Requires="x14">
            <control shapeId="4155" r:id="rId64" name="Check Box 59">
              <controlPr defaultSize="0" autoFill="0" autoLine="0" autoPict="0">
                <anchor moveWithCells="1">
                  <from>
                    <xdr:col>41</xdr:col>
                    <xdr:colOff>142875</xdr:colOff>
                    <xdr:row>148</xdr:row>
                    <xdr:rowOff>161925</xdr:rowOff>
                  </from>
                  <to>
                    <xdr:col>43</xdr:col>
                    <xdr:colOff>104775</xdr:colOff>
                    <xdr:row>150</xdr:row>
                    <xdr:rowOff>19050</xdr:rowOff>
                  </to>
                </anchor>
              </controlPr>
            </control>
          </mc:Choice>
        </mc:AlternateContent>
        <mc:AlternateContent xmlns:mc="http://schemas.openxmlformats.org/markup-compatibility/2006">
          <mc:Choice Requires="x14">
            <control shapeId="4156" r:id="rId65" name="Check Box 60">
              <controlPr defaultSize="0" autoFill="0" autoLine="0" autoPict="0">
                <anchor moveWithCells="1">
                  <from>
                    <xdr:col>52</xdr:col>
                    <xdr:colOff>142875</xdr:colOff>
                    <xdr:row>148</xdr:row>
                    <xdr:rowOff>161925</xdr:rowOff>
                  </from>
                  <to>
                    <xdr:col>54</xdr:col>
                    <xdr:colOff>104775</xdr:colOff>
                    <xdr:row>150</xdr:row>
                    <xdr:rowOff>19050</xdr:rowOff>
                  </to>
                </anchor>
              </controlPr>
            </control>
          </mc:Choice>
        </mc:AlternateContent>
        <mc:AlternateContent xmlns:mc="http://schemas.openxmlformats.org/markup-compatibility/2006">
          <mc:Choice Requires="x14">
            <control shapeId="4157" r:id="rId66" name="Check Box 61">
              <controlPr defaultSize="0" autoFill="0" autoLine="0" autoPict="0">
                <anchor moveWithCells="1">
                  <from>
                    <xdr:col>54</xdr:col>
                    <xdr:colOff>142875</xdr:colOff>
                    <xdr:row>148</xdr:row>
                    <xdr:rowOff>161925</xdr:rowOff>
                  </from>
                  <to>
                    <xdr:col>56</xdr:col>
                    <xdr:colOff>104775</xdr:colOff>
                    <xdr:row>150</xdr:row>
                    <xdr:rowOff>19050</xdr:rowOff>
                  </to>
                </anchor>
              </controlPr>
            </control>
          </mc:Choice>
        </mc:AlternateContent>
        <mc:AlternateContent xmlns:mc="http://schemas.openxmlformats.org/markup-compatibility/2006">
          <mc:Choice Requires="x14">
            <control shapeId="4158" r:id="rId67" name="Check Box 62">
              <controlPr defaultSize="0" autoFill="0" autoLine="0" autoPict="0">
                <anchor moveWithCells="1">
                  <from>
                    <xdr:col>13</xdr:col>
                    <xdr:colOff>142875</xdr:colOff>
                    <xdr:row>150</xdr:row>
                    <xdr:rowOff>161925</xdr:rowOff>
                  </from>
                  <to>
                    <xdr:col>15</xdr:col>
                    <xdr:colOff>104775</xdr:colOff>
                    <xdr:row>152</xdr:row>
                    <xdr:rowOff>19050</xdr:rowOff>
                  </to>
                </anchor>
              </controlPr>
            </control>
          </mc:Choice>
        </mc:AlternateContent>
        <mc:AlternateContent xmlns:mc="http://schemas.openxmlformats.org/markup-compatibility/2006">
          <mc:Choice Requires="x14">
            <control shapeId="4159" r:id="rId68" name="Check Box 63">
              <controlPr defaultSize="0" autoFill="0" autoLine="0" autoPict="0">
                <anchor moveWithCells="1">
                  <from>
                    <xdr:col>15</xdr:col>
                    <xdr:colOff>142875</xdr:colOff>
                    <xdr:row>150</xdr:row>
                    <xdr:rowOff>161925</xdr:rowOff>
                  </from>
                  <to>
                    <xdr:col>17</xdr:col>
                    <xdr:colOff>104775</xdr:colOff>
                    <xdr:row>152</xdr:row>
                    <xdr:rowOff>19050</xdr:rowOff>
                  </to>
                </anchor>
              </controlPr>
            </control>
          </mc:Choice>
        </mc:AlternateContent>
        <mc:AlternateContent xmlns:mc="http://schemas.openxmlformats.org/markup-compatibility/2006">
          <mc:Choice Requires="x14">
            <control shapeId="4160" r:id="rId69" name="Check Box 64">
              <controlPr defaultSize="0" autoFill="0" autoLine="0" autoPict="0">
                <anchor moveWithCells="1">
                  <from>
                    <xdr:col>26</xdr:col>
                    <xdr:colOff>142875</xdr:colOff>
                    <xdr:row>150</xdr:row>
                    <xdr:rowOff>161925</xdr:rowOff>
                  </from>
                  <to>
                    <xdr:col>28</xdr:col>
                    <xdr:colOff>104775</xdr:colOff>
                    <xdr:row>152</xdr:row>
                    <xdr:rowOff>19050</xdr:rowOff>
                  </to>
                </anchor>
              </controlPr>
            </control>
          </mc:Choice>
        </mc:AlternateContent>
        <mc:AlternateContent xmlns:mc="http://schemas.openxmlformats.org/markup-compatibility/2006">
          <mc:Choice Requires="x14">
            <control shapeId="4161" r:id="rId70" name="Check Box 65">
              <controlPr defaultSize="0" autoFill="0" autoLine="0" autoPict="0">
                <anchor moveWithCells="1">
                  <from>
                    <xdr:col>28</xdr:col>
                    <xdr:colOff>142875</xdr:colOff>
                    <xdr:row>150</xdr:row>
                    <xdr:rowOff>161925</xdr:rowOff>
                  </from>
                  <to>
                    <xdr:col>30</xdr:col>
                    <xdr:colOff>104775</xdr:colOff>
                    <xdr:row>152</xdr:row>
                    <xdr:rowOff>19050</xdr:rowOff>
                  </to>
                </anchor>
              </controlPr>
            </control>
          </mc:Choice>
        </mc:AlternateContent>
        <mc:AlternateContent xmlns:mc="http://schemas.openxmlformats.org/markup-compatibility/2006">
          <mc:Choice Requires="x14">
            <control shapeId="4162" r:id="rId71" name="Check Box 66">
              <controlPr defaultSize="0" autoFill="0" autoLine="0" autoPict="0">
                <anchor moveWithCells="1">
                  <from>
                    <xdr:col>39</xdr:col>
                    <xdr:colOff>142875</xdr:colOff>
                    <xdr:row>150</xdr:row>
                    <xdr:rowOff>161925</xdr:rowOff>
                  </from>
                  <to>
                    <xdr:col>41</xdr:col>
                    <xdr:colOff>104775</xdr:colOff>
                    <xdr:row>152</xdr:row>
                    <xdr:rowOff>19050</xdr:rowOff>
                  </to>
                </anchor>
              </controlPr>
            </control>
          </mc:Choice>
        </mc:AlternateContent>
        <mc:AlternateContent xmlns:mc="http://schemas.openxmlformats.org/markup-compatibility/2006">
          <mc:Choice Requires="x14">
            <control shapeId="4163" r:id="rId72" name="Check Box 67">
              <controlPr defaultSize="0" autoFill="0" autoLine="0" autoPict="0">
                <anchor moveWithCells="1">
                  <from>
                    <xdr:col>41</xdr:col>
                    <xdr:colOff>142875</xdr:colOff>
                    <xdr:row>150</xdr:row>
                    <xdr:rowOff>161925</xdr:rowOff>
                  </from>
                  <to>
                    <xdr:col>43</xdr:col>
                    <xdr:colOff>104775</xdr:colOff>
                    <xdr:row>152</xdr:row>
                    <xdr:rowOff>19050</xdr:rowOff>
                  </to>
                </anchor>
              </controlPr>
            </control>
          </mc:Choice>
        </mc:AlternateContent>
        <mc:AlternateContent xmlns:mc="http://schemas.openxmlformats.org/markup-compatibility/2006">
          <mc:Choice Requires="x14">
            <control shapeId="4164" r:id="rId73" name="Check Box 68">
              <controlPr defaultSize="0" autoFill="0" autoLine="0" autoPict="0">
                <anchor moveWithCells="1">
                  <from>
                    <xdr:col>52</xdr:col>
                    <xdr:colOff>142875</xdr:colOff>
                    <xdr:row>150</xdr:row>
                    <xdr:rowOff>161925</xdr:rowOff>
                  </from>
                  <to>
                    <xdr:col>54</xdr:col>
                    <xdr:colOff>104775</xdr:colOff>
                    <xdr:row>152</xdr:row>
                    <xdr:rowOff>19050</xdr:rowOff>
                  </to>
                </anchor>
              </controlPr>
            </control>
          </mc:Choice>
        </mc:AlternateContent>
        <mc:AlternateContent xmlns:mc="http://schemas.openxmlformats.org/markup-compatibility/2006">
          <mc:Choice Requires="x14">
            <control shapeId="4165" r:id="rId74" name="Check Box 69">
              <controlPr defaultSize="0" autoFill="0" autoLine="0" autoPict="0">
                <anchor moveWithCells="1">
                  <from>
                    <xdr:col>54</xdr:col>
                    <xdr:colOff>142875</xdr:colOff>
                    <xdr:row>150</xdr:row>
                    <xdr:rowOff>161925</xdr:rowOff>
                  </from>
                  <to>
                    <xdr:col>56</xdr:col>
                    <xdr:colOff>104775</xdr:colOff>
                    <xdr:row>152</xdr:row>
                    <xdr:rowOff>19050</xdr:rowOff>
                  </to>
                </anchor>
              </controlPr>
            </control>
          </mc:Choice>
        </mc:AlternateContent>
        <mc:AlternateContent xmlns:mc="http://schemas.openxmlformats.org/markup-compatibility/2006">
          <mc:Choice Requires="x14">
            <control shapeId="4166" r:id="rId75" name="Check Box 70">
              <controlPr defaultSize="0" autoFill="0" autoLine="0" autoPict="0">
                <anchor moveWithCells="1">
                  <from>
                    <xdr:col>13</xdr:col>
                    <xdr:colOff>142875</xdr:colOff>
                    <xdr:row>152</xdr:row>
                    <xdr:rowOff>171450</xdr:rowOff>
                  </from>
                  <to>
                    <xdr:col>15</xdr:col>
                    <xdr:colOff>104775</xdr:colOff>
                    <xdr:row>154</xdr:row>
                    <xdr:rowOff>28575</xdr:rowOff>
                  </to>
                </anchor>
              </controlPr>
            </control>
          </mc:Choice>
        </mc:AlternateContent>
        <mc:AlternateContent xmlns:mc="http://schemas.openxmlformats.org/markup-compatibility/2006">
          <mc:Choice Requires="x14">
            <control shapeId="4167" r:id="rId76" name="Check Box 71">
              <controlPr defaultSize="0" autoFill="0" autoLine="0" autoPict="0">
                <anchor moveWithCells="1">
                  <from>
                    <xdr:col>15</xdr:col>
                    <xdr:colOff>142875</xdr:colOff>
                    <xdr:row>152</xdr:row>
                    <xdr:rowOff>171450</xdr:rowOff>
                  </from>
                  <to>
                    <xdr:col>17</xdr:col>
                    <xdr:colOff>104775</xdr:colOff>
                    <xdr:row>154</xdr:row>
                    <xdr:rowOff>28575</xdr:rowOff>
                  </to>
                </anchor>
              </controlPr>
            </control>
          </mc:Choice>
        </mc:AlternateContent>
        <mc:AlternateContent xmlns:mc="http://schemas.openxmlformats.org/markup-compatibility/2006">
          <mc:Choice Requires="x14">
            <control shapeId="4168" r:id="rId77" name="Check Box 72">
              <controlPr defaultSize="0" autoFill="0" autoLine="0" autoPict="0">
                <anchor moveWithCells="1">
                  <from>
                    <xdr:col>26</xdr:col>
                    <xdr:colOff>142875</xdr:colOff>
                    <xdr:row>152</xdr:row>
                    <xdr:rowOff>171450</xdr:rowOff>
                  </from>
                  <to>
                    <xdr:col>28</xdr:col>
                    <xdr:colOff>104775</xdr:colOff>
                    <xdr:row>154</xdr:row>
                    <xdr:rowOff>28575</xdr:rowOff>
                  </to>
                </anchor>
              </controlPr>
            </control>
          </mc:Choice>
        </mc:AlternateContent>
        <mc:AlternateContent xmlns:mc="http://schemas.openxmlformats.org/markup-compatibility/2006">
          <mc:Choice Requires="x14">
            <control shapeId="4169" r:id="rId78" name="Check Box 73">
              <controlPr defaultSize="0" autoFill="0" autoLine="0" autoPict="0">
                <anchor moveWithCells="1">
                  <from>
                    <xdr:col>28</xdr:col>
                    <xdr:colOff>142875</xdr:colOff>
                    <xdr:row>152</xdr:row>
                    <xdr:rowOff>171450</xdr:rowOff>
                  </from>
                  <to>
                    <xdr:col>30</xdr:col>
                    <xdr:colOff>104775</xdr:colOff>
                    <xdr:row>154</xdr:row>
                    <xdr:rowOff>28575</xdr:rowOff>
                  </to>
                </anchor>
              </controlPr>
            </control>
          </mc:Choice>
        </mc:AlternateContent>
        <mc:AlternateContent xmlns:mc="http://schemas.openxmlformats.org/markup-compatibility/2006">
          <mc:Choice Requires="x14">
            <control shapeId="4170" r:id="rId79" name="Check Box 74">
              <controlPr defaultSize="0" autoFill="0" autoLine="0" autoPict="0">
                <anchor moveWithCells="1">
                  <from>
                    <xdr:col>39</xdr:col>
                    <xdr:colOff>142875</xdr:colOff>
                    <xdr:row>152</xdr:row>
                    <xdr:rowOff>171450</xdr:rowOff>
                  </from>
                  <to>
                    <xdr:col>41</xdr:col>
                    <xdr:colOff>104775</xdr:colOff>
                    <xdr:row>154</xdr:row>
                    <xdr:rowOff>28575</xdr:rowOff>
                  </to>
                </anchor>
              </controlPr>
            </control>
          </mc:Choice>
        </mc:AlternateContent>
        <mc:AlternateContent xmlns:mc="http://schemas.openxmlformats.org/markup-compatibility/2006">
          <mc:Choice Requires="x14">
            <control shapeId="4171" r:id="rId80" name="Check Box 75">
              <controlPr defaultSize="0" autoFill="0" autoLine="0" autoPict="0">
                <anchor moveWithCells="1">
                  <from>
                    <xdr:col>41</xdr:col>
                    <xdr:colOff>142875</xdr:colOff>
                    <xdr:row>152</xdr:row>
                    <xdr:rowOff>171450</xdr:rowOff>
                  </from>
                  <to>
                    <xdr:col>43</xdr:col>
                    <xdr:colOff>104775</xdr:colOff>
                    <xdr:row>154</xdr:row>
                    <xdr:rowOff>28575</xdr:rowOff>
                  </to>
                </anchor>
              </controlPr>
            </control>
          </mc:Choice>
        </mc:AlternateContent>
        <mc:AlternateContent xmlns:mc="http://schemas.openxmlformats.org/markup-compatibility/2006">
          <mc:Choice Requires="x14">
            <control shapeId="4172" r:id="rId81" name="Check Box 76">
              <controlPr defaultSize="0" autoFill="0" autoLine="0" autoPict="0">
                <anchor moveWithCells="1">
                  <from>
                    <xdr:col>52</xdr:col>
                    <xdr:colOff>142875</xdr:colOff>
                    <xdr:row>152</xdr:row>
                    <xdr:rowOff>171450</xdr:rowOff>
                  </from>
                  <to>
                    <xdr:col>54</xdr:col>
                    <xdr:colOff>104775</xdr:colOff>
                    <xdr:row>154</xdr:row>
                    <xdr:rowOff>28575</xdr:rowOff>
                  </to>
                </anchor>
              </controlPr>
            </control>
          </mc:Choice>
        </mc:AlternateContent>
        <mc:AlternateContent xmlns:mc="http://schemas.openxmlformats.org/markup-compatibility/2006">
          <mc:Choice Requires="x14">
            <control shapeId="4173" r:id="rId82" name="Check Box 77">
              <controlPr defaultSize="0" autoFill="0" autoLine="0" autoPict="0">
                <anchor moveWithCells="1">
                  <from>
                    <xdr:col>54</xdr:col>
                    <xdr:colOff>142875</xdr:colOff>
                    <xdr:row>152</xdr:row>
                    <xdr:rowOff>171450</xdr:rowOff>
                  </from>
                  <to>
                    <xdr:col>56</xdr:col>
                    <xdr:colOff>104775</xdr:colOff>
                    <xdr:row>154</xdr:row>
                    <xdr:rowOff>28575</xdr:rowOff>
                  </to>
                </anchor>
              </controlPr>
            </control>
          </mc:Choice>
        </mc:AlternateContent>
        <mc:AlternateContent xmlns:mc="http://schemas.openxmlformats.org/markup-compatibility/2006">
          <mc:Choice Requires="x14">
            <control shapeId="4174" r:id="rId83" name="Check Box 78">
              <controlPr defaultSize="0" autoFill="0" autoLine="0" autoPict="0">
                <anchor moveWithCells="1">
                  <from>
                    <xdr:col>13</xdr:col>
                    <xdr:colOff>142875</xdr:colOff>
                    <xdr:row>154</xdr:row>
                    <xdr:rowOff>266700</xdr:rowOff>
                  </from>
                  <to>
                    <xdr:col>15</xdr:col>
                    <xdr:colOff>104775</xdr:colOff>
                    <xdr:row>156</xdr:row>
                    <xdr:rowOff>19050</xdr:rowOff>
                  </to>
                </anchor>
              </controlPr>
            </control>
          </mc:Choice>
        </mc:AlternateContent>
        <mc:AlternateContent xmlns:mc="http://schemas.openxmlformats.org/markup-compatibility/2006">
          <mc:Choice Requires="x14">
            <control shapeId="4175" r:id="rId84" name="Check Box 79">
              <controlPr defaultSize="0" autoFill="0" autoLine="0" autoPict="0">
                <anchor moveWithCells="1">
                  <from>
                    <xdr:col>15</xdr:col>
                    <xdr:colOff>142875</xdr:colOff>
                    <xdr:row>154</xdr:row>
                    <xdr:rowOff>266700</xdr:rowOff>
                  </from>
                  <to>
                    <xdr:col>17</xdr:col>
                    <xdr:colOff>104775</xdr:colOff>
                    <xdr:row>156</xdr:row>
                    <xdr:rowOff>19050</xdr:rowOff>
                  </to>
                </anchor>
              </controlPr>
            </control>
          </mc:Choice>
        </mc:AlternateContent>
        <mc:AlternateContent xmlns:mc="http://schemas.openxmlformats.org/markup-compatibility/2006">
          <mc:Choice Requires="x14">
            <control shapeId="4176" r:id="rId85" name="Check Box 80">
              <controlPr defaultSize="0" autoFill="0" autoLine="0" autoPict="0">
                <anchor moveWithCells="1">
                  <from>
                    <xdr:col>26</xdr:col>
                    <xdr:colOff>142875</xdr:colOff>
                    <xdr:row>154</xdr:row>
                    <xdr:rowOff>266700</xdr:rowOff>
                  </from>
                  <to>
                    <xdr:col>28</xdr:col>
                    <xdr:colOff>104775</xdr:colOff>
                    <xdr:row>156</xdr:row>
                    <xdr:rowOff>19050</xdr:rowOff>
                  </to>
                </anchor>
              </controlPr>
            </control>
          </mc:Choice>
        </mc:AlternateContent>
        <mc:AlternateContent xmlns:mc="http://schemas.openxmlformats.org/markup-compatibility/2006">
          <mc:Choice Requires="x14">
            <control shapeId="4177" r:id="rId86" name="Check Box 81">
              <controlPr defaultSize="0" autoFill="0" autoLine="0" autoPict="0">
                <anchor moveWithCells="1">
                  <from>
                    <xdr:col>28</xdr:col>
                    <xdr:colOff>142875</xdr:colOff>
                    <xdr:row>154</xdr:row>
                    <xdr:rowOff>266700</xdr:rowOff>
                  </from>
                  <to>
                    <xdr:col>30</xdr:col>
                    <xdr:colOff>104775</xdr:colOff>
                    <xdr:row>156</xdr:row>
                    <xdr:rowOff>19050</xdr:rowOff>
                  </to>
                </anchor>
              </controlPr>
            </control>
          </mc:Choice>
        </mc:AlternateContent>
        <mc:AlternateContent xmlns:mc="http://schemas.openxmlformats.org/markup-compatibility/2006">
          <mc:Choice Requires="x14">
            <control shapeId="4178" r:id="rId87" name="Check Box 82">
              <controlPr defaultSize="0" autoFill="0" autoLine="0" autoPict="0">
                <anchor moveWithCells="1">
                  <from>
                    <xdr:col>39</xdr:col>
                    <xdr:colOff>142875</xdr:colOff>
                    <xdr:row>154</xdr:row>
                    <xdr:rowOff>266700</xdr:rowOff>
                  </from>
                  <to>
                    <xdr:col>41</xdr:col>
                    <xdr:colOff>104775</xdr:colOff>
                    <xdr:row>156</xdr:row>
                    <xdr:rowOff>19050</xdr:rowOff>
                  </to>
                </anchor>
              </controlPr>
            </control>
          </mc:Choice>
        </mc:AlternateContent>
        <mc:AlternateContent xmlns:mc="http://schemas.openxmlformats.org/markup-compatibility/2006">
          <mc:Choice Requires="x14">
            <control shapeId="4179" r:id="rId88" name="Check Box 83">
              <controlPr defaultSize="0" autoFill="0" autoLine="0" autoPict="0">
                <anchor moveWithCells="1">
                  <from>
                    <xdr:col>41</xdr:col>
                    <xdr:colOff>142875</xdr:colOff>
                    <xdr:row>154</xdr:row>
                    <xdr:rowOff>266700</xdr:rowOff>
                  </from>
                  <to>
                    <xdr:col>43</xdr:col>
                    <xdr:colOff>104775</xdr:colOff>
                    <xdr:row>156</xdr:row>
                    <xdr:rowOff>19050</xdr:rowOff>
                  </to>
                </anchor>
              </controlPr>
            </control>
          </mc:Choice>
        </mc:AlternateContent>
        <mc:AlternateContent xmlns:mc="http://schemas.openxmlformats.org/markup-compatibility/2006">
          <mc:Choice Requires="x14">
            <control shapeId="4180" r:id="rId89" name="Check Box 84">
              <controlPr defaultSize="0" autoFill="0" autoLine="0" autoPict="0">
                <anchor moveWithCells="1">
                  <from>
                    <xdr:col>52</xdr:col>
                    <xdr:colOff>142875</xdr:colOff>
                    <xdr:row>154</xdr:row>
                    <xdr:rowOff>266700</xdr:rowOff>
                  </from>
                  <to>
                    <xdr:col>54</xdr:col>
                    <xdr:colOff>104775</xdr:colOff>
                    <xdr:row>156</xdr:row>
                    <xdr:rowOff>19050</xdr:rowOff>
                  </to>
                </anchor>
              </controlPr>
            </control>
          </mc:Choice>
        </mc:AlternateContent>
        <mc:AlternateContent xmlns:mc="http://schemas.openxmlformats.org/markup-compatibility/2006">
          <mc:Choice Requires="x14">
            <control shapeId="4181" r:id="rId90" name="Check Box 85">
              <controlPr defaultSize="0" autoFill="0" autoLine="0" autoPict="0">
                <anchor moveWithCells="1">
                  <from>
                    <xdr:col>54</xdr:col>
                    <xdr:colOff>142875</xdr:colOff>
                    <xdr:row>154</xdr:row>
                    <xdr:rowOff>266700</xdr:rowOff>
                  </from>
                  <to>
                    <xdr:col>56</xdr:col>
                    <xdr:colOff>104775</xdr:colOff>
                    <xdr:row>156</xdr:row>
                    <xdr:rowOff>19050</xdr:rowOff>
                  </to>
                </anchor>
              </controlPr>
            </control>
          </mc:Choice>
        </mc:AlternateContent>
        <mc:AlternateContent xmlns:mc="http://schemas.openxmlformats.org/markup-compatibility/2006">
          <mc:Choice Requires="x14">
            <control shapeId="4182" r:id="rId91" name="Check Box 86">
              <controlPr defaultSize="0" autoFill="0" autoLine="0" autoPict="0">
                <anchor moveWithCells="1">
                  <from>
                    <xdr:col>13</xdr:col>
                    <xdr:colOff>142875</xdr:colOff>
                    <xdr:row>156</xdr:row>
                    <xdr:rowOff>257175</xdr:rowOff>
                  </from>
                  <to>
                    <xdr:col>15</xdr:col>
                    <xdr:colOff>104775</xdr:colOff>
                    <xdr:row>158</xdr:row>
                    <xdr:rowOff>19050</xdr:rowOff>
                  </to>
                </anchor>
              </controlPr>
            </control>
          </mc:Choice>
        </mc:AlternateContent>
        <mc:AlternateContent xmlns:mc="http://schemas.openxmlformats.org/markup-compatibility/2006">
          <mc:Choice Requires="x14">
            <control shapeId="4183" r:id="rId92" name="Check Box 87">
              <controlPr defaultSize="0" autoFill="0" autoLine="0" autoPict="0">
                <anchor moveWithCells="1">
                  <from>
                    <xdr:col>15</xdr:col>
                    <xdr:colOff>142875</xdr:colOff>
                    <xdr:row>156</xdr:row>
                    <xdr:rowOff>257175</xdr:rowOff>
                  </from>
                  <to>
                    <xdr:col>17</xdr:col>
                    <xdr:colOff>104775</xdr:colOff>
                    <xdr:row>158</xdr:row>
                    <xdr:rowOff>19050</xdr:rowOff>
                  </to>
                </anchor>
              </controlPr>
            </control>
          </mc:Choice>
        </mc:AlternateContent>
        <mc:AlternateContent xmlns:mc="http://schemas.openxmlformats.org/markup-compatibility/2006">
          <mc:Choice Requires="x14">
            <control shapeId="4184" r:id="rId93" name="Check Box 88">
              <controlPr defaultSize="0" autoFill="0" autoLine="0" autoPict="0">
                <anchor moveWithCells="1">
                  <from>
                    <xdr:col>26</xdr:col>
                    <xdr:colOff>142875</xdr:colOff>
                    <xdr:row>156</xdr:row>
                    <xdr:rowOff>257175</xdr:rowOff>
                  </from>
                  <to>
                    <xdr:col>28</xdr:col>
                    <xdr:colOff>104775</xdr:colOff>
                    <xdr:row>158</xdr:row>
                    <xdr:rowOff>19050</xdr:rowOff>
                  </to>
                </anchor>
              </controlPr>
            </control>
          </mc:Choice>
        </mc:AlternateContent>
        <mc:AlternateContent xmlns:mc="http://schemas.openxmlformats.org/markup-compatibility/2006">
          <mc:Choice Requires="x14">
            <control shapeId="4185" r:id="rId94" name="Check Box 89">
              <controlPr defaultSize="0" autoFill="0" autoLine="0" autoPict="0">
                <anchor moveWithCells="1">
                  <from>
                    <xdr:col>28</xdr:col>
                    <xdr:colOff>142875</xdr:colOff>
                    <xdr:row>156</xdr:row>
                    <xdr:rowOff>257175</xdr:rowOff>
                  </from>
                  <to>
                    <xdr:col>30</xdr:col>
                    <xdr:colOff>104775</xdr:colOff>
                    <xdr:row>158</xdr:row>
                    <xdr:rowOff>19050</xdr:rowOff>
                  </to>
                </anchor>
              </controlPr>
            </control>
          </mc:Choice>
        </mc:AlternateContent>
        <mc:AlternateContent xmlns:mc="http://schemas.openxmlformats.org/markup-compatibility/2006">
          <mc:Choice Requires="x14">
            <control shapeId="4187" r:id="rId95" name="Check Box 91">
              <controlPr defaultSize="0" autoFill="0" autoLine="0" autoPict="0">
                <anchor moveWithCells="1">
                  <from>
                    <xdr:col>41</xdr:col>
                    <xdr:colOff>142875</xdr:colOff>
                    <xdr:row>156</xdr:row>
                    <xdr:rowOff>257175</xdr:rowOff>
                  </from>
                  <to>
                    <xdr:col>43</xdr:col>
                    <xdr:colOff>104775</xdr:colOff>
                    <xdr:row>158</xdr:row>
                    <xdr:rowOff>19050</xdr:rowOff>
                  </to>
                </anchor>
              </controlPr>
            </control>
          </mc:Choice>
        </mc:AlternateContent>
        <mc:AlternateContent xmlns:mc="http://schemas.openxmlformats.org/markup-compatibility/2006">
          <mc:Choice Requires="x14">
            <control shapeId="4188" r:id="rId96" name="Check Box 92">
              <controlPr defaultSize="0" autoFill="0" autoLine="0" autoPict="0">
                <anchor moveWithCells="1">
                  <from>
                    <xdr:col>52</xdr:col>
                    <xdr:colOff>142875</xdr:colOff>
                    <xdr:row>156</xdr:row>
                    <xdr:rowOff>257175</xdr:rowOff>
                  </from>
                  <to>
                    <xdr:col>54</xdr:col>
                    <xdr:colOff>104775</xdr:colOff>
                    <xdr:row>158</xdr:row>
                    <xdr:rowOff>19050</xdr:rowOff>
                  </to>
                </anchor>
              </controlPr>
            </control>
          </mc:Choice>
        </mc:AlternateContent>
        <mc:AlternateContent xmlns:mc="http://schemas.openxmlformats.org/markup-compatibility/2006">
          <mc:Choice Requires="x14">
            <control shapeId="4189" r:id="rId97" name="Check Box 93">
              <controlPr defaultSize="0" autoFill="0" autoLine="0" autoPict="0">
                <anchor moveWithCells="1">
                  <from>
                    <xdr:col>54</xdr:col>
                    <xdr:colOff>142875</xdr:colOff>
                    <xdr:row>156</xdr:row>
                    <xdr:rowOff>257175</xdr:rowOff>
                  </from>
                  <to>
                    <xdr:col>56</xdr:col>
                    <xdr:colOff>104775</xdr:colOff>
                    <xdr:row>158</xdr:row>
                    <xdr:rowOff>19050</xdr:rowOff>
                  </to>
                </anchor>
              </controlPr>
            </control>
          </mc:Choice>
        </mc:AlternateContent>
        <mc:AlternateContent xmlns:mc="http://schemas.openxmlformats.org/markup-compatibility/2006">
          <mc:Choice Requires="x14">
            <control shapeId="4190" r:id="rId98" name="Check Box 94">
              <controlPr defaultSize="0" autoFill="0" autoLine="0" autoPict="0">
                <anchor moveWithCells="1">
                  <from>
                    <xdr:col>13</xdr:col>
                    <xdr:colOff>142875</xdr:colOff>
                    <xdr:row>158</xdr:row>
                    <xdr:rowOff>257175</xdr:rowOff>
                  </from>
                  <to>
                    <xdr:col>15</xdr:col>
                    <xdr:colOff>104775</xdr:colOff>
                    <xdr:row>160</xdr:row>
                    <xdr:rowOff>19050</xdr:rowOff>
                  </to>
                </anchor>
              </controlPr>
            </control>
          </mc:Choice>
        </mc:AlternateContent>
        <mc:AlternateContent xmlns:mc="http://schemas.openxmlformats.org/markup-compatibility/2006">
          <mc:Choice Requires="x14">
            <control shapeId="4191" r:id="rId99" name="Check Box 95">
              <controlPr defaultSize="0" autoFill="0" autoLine="0" autoPict="0">
                <anchor moveWithCells="1">
                  <from>
                    <xdr:col>15</xdr:col>
                    <xdr:colOff>142875</xdr:colOff>
                    <xdr:row>158</xdr:row>
                    <xdr:rowOff>257175</xdr:rowOff>
                  </from>
                  <to>
                    <xdr:col>17</xdr:col>
                    <xdr:colOff>104775</xdr:colOff>
                    <xdr:row>160</xdr:row>
                    <xdr:rowOff>19050</xdr:rowOff>
                  </to>
                </anchor>
              </controlPr>
            </control>
          </mc:Choice>
        </mc:AlternateContent>
        <mc:AlternateContent xmlns:mc="http://schemas.openxmlformats.org/markup-compatibility/2006">
          <mc:Choice Requires="x14">
            <control shapeId="4192" r:id="rId100" name="Check Box 96">
              <controlPr defaultSize="0" autoFill="0" autoLine="0" autoPict="0">
                <anchor moveWithCells="1">
                  <from>
                    <xdr:col>26</xdr:col>
                    <xdr:colOff>142875</xdr:colOff>
                    <xdr:row>158</xdr:row>
                    <xdr:rowOff>257175</xdr:rowOff>
                  </from>
                  <to>
                    <xdr:col>28</xdr:col>
                    <xdr:colOff>104775</xdr:colOff>
                    <xdr:row>160</xdr:row>
                    <xdr:rowOff>19050</xdr:rowOff>
                  </to>
                </anchor>
              </controlPr>
            </control>
          </mc:Choice>
        </mc:AlternateContent>
        <mc:AlternateContent xmlns:mc="http://schemas.openxmlformats.org/markup-compatibility/2006">
          <mc:Choice Requires="x14">
            <control shapeId="4193" r:id="rId101" name="Check Box 97">
              <controlPr defaultSize="0" autoFill="0" autoLine="0" autoPict="0">
                <anchor moveWithCells="1">
                  <from>
                    <xdr:col>28</xdr:col>
                    <xdr:colOff>142875</xdr:colOff>
                    <xdr:row>158</xdr:row>
                    <xdr:rowOff>257175</xdr:rowOff>
                  </from>
                  <to>
                    <xdr:col>30</xdr:col>
                    <xdr:colOff>104775</xdr:colOff>
                    <xdr:row>160</xdr:row>
                    <xdr:rowOff>19050</xdr:rowOff>
                  </to>
                </anchor>
              </controlPr>
            </control>
          </mc:Choice>
        </mc:AlternateContent>
        <mc:AlternateContent xmlns:mc="http://schemas.openxmlformats.org/markup-compatibility/2006">
          <mc:Choice Requires="x14">
            <control shapeId="4194" r:id="rId102" name="Check Box 98">
              <controlPr defaultSize="0" autoFill="0" autoLine="0" autoPict="0">
                <anchor moveWithCells="1">
                  <from>
                    <xdr:col>39</xdr:col>
                    <xdr:colOff>142875</xdr:colOff>
                    <xdr:row>158</xdr:row>
                    <xdr:rowOff>257175</xdr:rowOff>
                  </from>
                  <to>
                    <xdr:col>41</xdr:col>
                    <xdr:colOff>104775</xdr:colOff>
                    <xdr:row>160</xdr:row>
                    <xdr:rowOff>19050</xdr:rowOff>
                  </to>
                </anchor>
              </controlPr>
            </control>
          </mc:Choice>
        </mc:AlternateContent>
        <mc:AlternateContent xmlns:mc="http://schemas.openxmlformats.org/markup-compatibility/2006">
          <mc:Choice Requires="x14">
            <control shapeId="4195" r:id="rId103" name="Check Box 99">
              <controlPr defaultSize="0" autoFill="0" autoLine="0" autoPict="0">
                <anchor moveWithCells="1">
                  <from>
                    <xdr:col>41</xdr:col>
                    <xdr:colOff>142875</xdr:colOff>
                    <xdr:row>158</xdr:row>
                    <xdr:rowOff>257175</xdr:rowOff>
                  </from>
                  <to>
                    <xdr:col>43</xdr:col>
                    <xdr:colOff>104775</xdr:colOff>
                    <xdr:row>160</xdr:row>
                    <xdr:rowOff>19050</xdr:rowOff>
                  </to>
                </anchor>
              </controlPr>
            </control>
          </mc:Choice>
        </mc:AlternateContent>
        <mc:AlternateContent xmlns:mc="http://schemas.openxmlformats.org/markup-compatibility/2006">
          <mc:Choice Requires="x14">
            <control shapeId="4196" r:id="rId104" name="Check Box 100">
              <controlPr defaultSize="0" autoFill="0" autoLine="0" autoPict="0">
                <anchor moveWithCells="1">
                  <from>
                    <xdr:col>52</xdr:col>
                    <xdr:colOff>142875</xdr:colOff>
                    <xdr:row>158</xdr:row>
                    <xdr:rowOff>257175</xdr:rowOff>
                  </from>
                  <to>
                    <xdr:col>54</xdr:col>
                    <xdr:colOff>104775</xdr:colOff>
                    <xdr:row>160</xdr:row>
                    <xdr:rowOff>19050</xdr:rowOff>
                  </to>
                </anchor>
              </controlPr>
            </control>
          </mc:Choice>
        </mc:AlternateContent>
        <mc:AlternateContent xmlns:mc="http://schemas.openxmlformats.org/markup-compatibility/2006">
          <mc:Choice Requires="x14">
            <control shapeId="4197" r:id="rId105" name="Check Box 101">
              <controlPr defaultSize="0" autoFill="0" autoLine="0" autoPict="0">
                <anchor moveWithCells="1">
                  <from>
                    <xdr:col>54</xdr:col>
                    <xdr:colOff>142875</xdr:colOff>
                    <xdr:row>158</xdr:row>
                    <xdr:rowOff>257175</xdr:rowOff>
                  </from>
                  <to>
                    <xdr:col>56</xdr:col>
                    <xdr:colOff>104775</xdr:colOff>
                    <xdr:row>160</xdr:row>
                    <xdr:rowOff>19050</xdr:rowOff>
                  </to>
                </anchor>
              </controlPr>
            </control>
          </mc:Choice>
        </mc:AlternateContent>
        <mc:AlternateContent xmlns:mc="http://schemas.openxmlformats.org/markup-compatibility/2006">
          <mc:Choice Requires="x14">
            <control shapeId="4198" r:id="rId106" name="Check Box 102">
              <controlPr defaultSize="0" autoFill="0" autoLine="0" autoPict="0">
                <anchor moveWithCells="1">
                  <from>
                    <xdr:col>13</xdr:col>
                    <xdr:colOff>142875</xdr:colOff>
                    <xdr:row>160</xdr:row>
                    <xdr:rowOff>161925</xdr:rowOff>
                  </from>
                  <to>
                    <xdr:col>15</xdr:col>
                    <xdr:colOff>104775</xdr:colOff>
                    <xdr:row>162</xdr:row>
                    <xdr:rowOff>19050</xdr:rowOff>
                  </to>
                </anchor>
              </controlPr>
            </control>
          </mc:Choice>
        </mc:AlternateContent>
        <mc:AlternateContent xmlns:mc="http://schemas.openxmlformats.org/markup-compatibility/2006">
          <mc:Choice Requires="x14">
            <control shapeId="4199" r:id="rId107" name="Check Box 103">
              <controlPr defaultSize="0" autoFill="0" autoLine="0" autoPict="0">
                <anchor moveWithCells="1">
                  <from>
                    <xdr:col>15</xdr:col>
                    <xdr:colOff>142875</xdr:colOff>
                    <xdr:row>160</xdr:row>
                    <xdr:rowOff>161925</xdr:rowOff>
                  </from>
                  <to>
                    <xdr:col>17</xdr:col>
                    <xdr:colOff>104775</xdr:colOff>
                    <xdr:row>162</xdr:row>
                    <xdr:rowOff>19050</xdr:rowOff>
                  </to>
                </anchor>
              </controlPr>
            </control>
          </mc:Choice>
        </mc:AlternateContent>
        <mc:AlternateContent xmlns:mc="http://schemas.openxmlformats.org/markup-compatibility/2006">
          <mc:Choice Requires="x14">
            <control shapeId="4200" r:id="rId108" name="Check Box 104">
              <controlPr defaultSize="0" autoFill="0" autoLine="0" autoPict="0">
                <anchor moveWithCells="1">
                  <from>
                    <xdr:col>26</xdr:col>
                    <xdr:colOff>142875</xdr:colOff>
                    <xdr:row>160</xdr:row>
                    <xdr:rowOff>161925</xdr:rowOff>
                  </from>
                  <to>
                    <xdr:col>28</xdr:col>
                    <xdr:colOff>104775</xdr:colOff>
                    <xdr:row>162</xdr:row>
                    <xdr:rowOff>19050</xdr:rowOff>
                  </to>
                </anchor>
              </controlPr>
            </control>
          </mc:Choice>
        </mc:AlternateContent>
        <mc:AlternateContent xmlns:mc="http://schemas.openxmlformats.org/markup-compatibility/2006">
          <mc:Choice Requires="x14">
            <control shapeId="4201" r:id="rId109" name="Check Box 105">
              <controlPr defaultSize="0" autoFill="0" autoLine="0" autoPict="0">
                <anchor moveWithCells="1">
                  <from>
                    <xdr:col>28</xdr:col>
                    <xdr:colOff>142875</xdr:colOff>
                    <xdr:row>160</xdr:row>
                    <xdr:rowOff>161925</xdr:rowOff>
                  </from>
                  <to>
                    <xdr:col>30</xdr:col>
                    <xdr:colOff>104775</xdr:colOff>
                    <xdr:row>162</xdr:row>
                    <xdr:rowOff>19050</xdr:rowOff>
                  </to>
                </anchor>
              </controlPr>
            </control>
          </mc:Choice>
        </mc:AlternateContent>
        <mc:AlternateContent xmlns:mc="http://schemas.openxmlformats.org/markup-compatibility/2006">
          <mc:Choice Requires="x14">
            <control shapeId="4202" r:id="rId110" name="Check Box 106">
              <controlPr defaultSize="0" autoFill="0" autoLine="0" autoPict="0">
                <anchor moveWithCells="1">
                  <from>
                    <xdr:col>39</xdr:col>
                    <xdr:colOff>142875</xdr:colOff>
                    <xdr:row>160</xdr:row>
                    <xdr:rowOff>161925</xdr:rowOff>
                  </from>
                  <to>
                    <xdr:col>41</xdr:col>
                    <xdr:colOff>104775</xdr:colOff>
                    <xdr:row>162</xdr:row>
                    <xdr:rowOff>19050</xdr:rowOff>
                  </to>
                </anchor>
              </controlPr>
            </control>
          </mc:Choice>
        </mc:AlternateContent>
        <mc:AlternateContent xmlns:mc="http://schemas.openxmlformats.org/markup-compatibility/2006">
          <mc:Choice Requires="x14">
            <control shapeId="4203" r:id="rId111" name="Check Box 107">
              <controlPr defaultSize="0" autoFill="0" autoLine="0" autoPict="0">
                <anchor moveWithCells="1">
                  <from>
                    <xdr:col>41</xdr:col>
                    <xdr:colOff>142875</xdr:colOff>
                    <xdr:row>160</xdr:row>
                    <xdr:rowOff>161925</xdr:rowOff>
                  </from>
                  <to>
                    <xdr:col>43</xdr:col>
                    <xdr:colOff>104775</xdr:colOff>
                    <xdr:row>162</xdr:row>
                    <xdr:rowOff>19050</xdr:rowOff>
                  </to>
                </anchor>
              </controlPr>
            </control>
          </mc:Choice>
        </mc:AlternateContent>
        <mc:AlternateContent xmlns:mc="http://schemas.openxmlformats.org/markup-compatibility/2006">
          <mc:Choice Requires="x14">
            <control shapeId="4204" r:id="rId112" name="Check Box 108">
              <controlPr defaultSize="0" autoFill="0" autoLine="0" autoPict="0">
                <anchor moveWithCells="1">
                  <from>
                    <xdr:col>52</xdr:col>
                    <xdr:colOff>142875</xdr:colOff>
                    <xdr:row>160</xdr:row>
                    <xdr:rowOff>161925</xdr:rowOff>
                  </from>
                  <to>
                    <xdr:col>54</xdr:col>
                    <xdr:colOff>104775</xdr:colOff>
                    <xdr:row>162</xdr:row>
                    <xdr:rowOff>19050</xdr:rowOff>
                  </to>
                </anchor>
              </controlPr>
            </control>
          </mc:Choice>
        </mc:AlternateContent>
        <mc:AlternateContent xmlns:mc="http://schemas.openxmlformats.org/markup-compatibility/2006">
          <mc:Choice Requires="x14">
            <control shapeId="4205" r:id="rId113" name="Check Box 109">
              <controlPr defaultSize="0" autoFill="0" autoLine="0" autoPict="0">
                <anchor moveWithCells="1">
                  <from>
                    <xdr:col>54</xdr:col>
                    <xdr:colOff>142875</xdr:colOff>
                    <xdr:row>160</xdr:row>
                    <xdr:rowOff>161925</xdr:rowOff>
                  </from>
                  <to>
                    <xdr:col>56</xdr:col>
                    <xdr:colOff>104775</xdr:colOff>
                    <xdr:row>162</xdr:row>
                    <xdr:rowOff>19050</xdr:rowOff>
                  </to>
                </anchor>
              </controlPr>
            </control>
          </mc:Choice>
        </mc:AlternateContent>
        <mc:AlternateContent xmlns:mc="http://schemas.openxmlformats.org/markup-compatibility/2006">
          <mc:Choice Requires="x14">
            <control shapeId="4206" r:id="rId114" name="Check Box 110">
              <controlPr defaultSize="0" autoFill="0" autoLine="0" autoPict="0">
                <anchor moveWithCells="1">
                  <from>
                    <xdr:col>13</xdr:col>
                    <xdr:colOff>142875</xdr:colOff>
                    <xdr:row>162</xdr:row>
                    <xdr:rowOff>161925</xdr:rowOff>
                  </from>
                  <to>
                    <xdr:col>15</xdr:col>
                    <xdr:colOff>104775</xdr:colOff>
                    <xdr:row>164</xdr:row>
                    <xdr:rowOff>19050</xdr:rowOff>
                  </to>
                </anchor>
              </controlPr>
            </control>
          </mc:Choice>
        </mc:AlternateContent>
        <mc:AlternateContent xmlns:mc="http://schemas.openxmlformats.org/markup-compatibility/2006">
          <mc:Choice Requires="x14">
            <control shapeId="4207" r:id="rId115" name="Check Box 111">
              <controlPr defaultSize="0" autoFill="0" autoLine="0" autoPict="0">
                <anchor moveWithCells="1">
                  <from>
                    <xdr:col>15</xdr:col>
                    <xdr:colOff>142875</xdr:colOff>
                    <xdr:row>162</xdr:row>
                    <xdr:rowOff>161925</xdr:rowOff>
                  </from>
                  <to>
                    <xdr:col>17</xdr:col>
                    <xdr:colOff>104775</xdr:colOff>
                    <xdr:row>164</xdr:row>
                    <xdr:rowOff>19050</xdr:rowOff>
                  </to>
                </anchor>
              </controlPr>
            </control>
          </mc:Choice>
        </mc:AlternateContent>
        <mc:AlternateContent xmlns:mc="http://schemas.openxmlformats.org/markup-compatibility/2006">
          <mc:Choice Requires="x14">
            <control shapeId="4208" r:id="rId116" name="Check Box 112">
              <controlPr defaultSize="0" autoFill="0" autoLine="0" autoPict="0">
                <anchor moveWithCells="1">
                  <from>
                    <xdr:col>26</xdr:col>
                    <xdr:colOff>142875</xdr:colOff>
                    <xdr:row>162</xdr:row>
                    <xdr:rowOff>161925</xdr:rowOff>
                  </from>
                  <to>
                    <xdr:col>28</xdr:col>
                    <xdr:colOff>104775</xdr:colOff>
                    <xdr:row>164</xdr:row>
                    <xdr:rowOff>19050</xdr:rowOff>
                  </to>
                </anchor>
              </controlPr>
            </control>
          </mc:Choice>
        </mc:AlternateContent>
        <mc:AlternateContent xmlns:mc="http://schemas.openxmlformats.org/markup-compatibility/2006">
          <mc:Choice Requires="x14">
            <control shapeId="4209" r:id="rId117" name="Check Box 113">
              <controlPr defaultSize="0" autoFill="0" autoLine="0" autoPict="0">
                <anchor moveWithCells="1">
                  <from>
                    <xdr:col>28</xdr:col>
                    <xdr:colOff>142875</xdr:colOff>
                    <xdr:row>162</xdr:row>
                    <xdr:rowOff>161925</xdr:rowOff>
                  </from>
                  <to>
                    <xdr:col>30</xdr:col>
                    <xdr:colOff>104775</xdr:colOff>
                    <xdr:row>164</xdr:row>
                    <xdr:rowOff>19050</xdr:rowOff>
                  </to>
                </anchor>
              </controlPr>
            </control>
          </mc:Choice>
        </mc:AlternateContent>
        <mc:AlternateContent xmlns:mc="http://schemas.openxmlformats.org/markup-compatibility/2006">
          <mc:Choice Requires="x14">
            <control shapeId="4210" r:id="rId118" name="Check Box 114">
              <controlPr defaultSize="0" autoFill="0" autoLine="0" autoPict="0">
                <anchor moveWithCells="1">
                  <from>
                    <xdr:col>39</xdr:col>
                    <xdr:colOff>142875</xdr:colOff>
                    <xdr:row>162</xdr:row>
                    <xdr:rowOff>161925</xdr:rowOff>
                  </from>
                  <to>
                    <xdr:col>41</xdr:col>
                    <xdr:colOff>104775</xdr:colOff>
                    <xdr:row>164</xdr:row>
                    <xdr:rowOff>19050</xdr:rowOff>
                  </to>
                </anchor>
              </controlPr>
            </control>
          </mc:Choice>
        </mc:AlternateContent>
        <mc:AlternateContent xmlns:mc="http://schemas.openxmlformats.org/markup-compatibility/2006">
          <mc:Choice Requires="x14">
            <control shapeId="4211" r:id="rId119" name="Check Box 115">
              <controlPr defaultSize="0" autoFill="0" autoLine="0" autoPict="0">
                <anchor moveWithCells="1">
                  <from>
                    <xdr:col>41</xdr:col>
                    <xdr:colOff>142875</xdr:colOff>
                    <xdr:row>162</xdr:row>
                    <xdr:rowOff>161925</xdr:rowOff>
                  </from>
                  <to>
                    <xdr:col>43</xdr:col>
                    <xdr:colOff>104775</xdr:colOff>
                    <xdr:row>164</xdr:row>
                    <xdr:rowOff>19050</xdr:rowOff>
                  </to>
                </anchor>
              </controlPr>
            </control>
          </mc:Choice>
        </mc:AlternateContent>
        <mc:AlternateContent xmlns:mc="http://schemas.openxmlformats.org/markup-compatibility/2006">
          <mc:Choice Requires="x14">
            <control shapeId="4212" r:id="rId120" name="Check Box 116">
              <controlPr defaultSize="0" autoFill="0" autoLine="0" autoPict="0">
                <anchor moveWithCells="1">
                  <from>
                    <xdr:col>52</xdr:col>
                    <xdr:colOff>142875</xdr:colOff>
                    <xdr:row>162</xdr:row>
                    <xdr:rowOff>161925</xdr:rowOff>
                  </from>
                  <to>
                    <xdr:col>54</xdr:col>
                    <xdr:colOff>104775</xdr:colOff>
                    <xdr:row>164</xdr:row>
                    <xdr:rowOff>19050</xdr:rowOff>
                  </to>
                </anchor>
              </controlPr>
            </control>
          </mc:Choice>
        </mc:AlternateContent>
        <mc:AlternateContent xmlns:mc="http://schemas.openxmlformats.org/markup-compatibility/2006">
          <mc:Choice Requires="x14">
            <control shapeId="4213" r:id="rId121" name="Check Box 117">
              <controlPr defaultSize="0" autoFill="0" autoLine="0" autoPict="0">
                <anchor moveWithCells="1">
                  <from>
                    <xdr:col>54</xdr:col>
                    <xdr:colOff>142875</xdr:colOff>
                    <xdr:row>162</xdr:row>
                    <xdr:rowOff>161925</xdr:rowOff>
                  </from>
                  <to>
                    <xdr:col>56</xdr:col>
                    <xdr:colOff>104775</xdr:colOff>
                    <xdr:row>164</xdr:row>
                    <xdr:rowOff>19050</xdr:rowOff>
                  </to>
                </anchor>
              </controlPr>
            </control>
          </mc:Choice>
        </mc:AlternateContent>
        <mc:AlternateContent xmlns:mc="http://schemas.openxmlformats.org/markup-compatibility/2006">
          <mc:Choice Requires="x14">
            <control shapeId="4214" r:id="rId122" name="Check Box 118">
              <controlPr defaultSize="0" autoFill="0" autoLine="0" autoPict="0">
                <anchor moveWithCells="1">
                  <from>
                    <xdr:col>13</xdr:col>
                    <xdr:colOff>142875</xdr:colOff>
                    <xdr:row>164</xdr:row>
                    <xdr:rowOff>161925</xdr:rowOff>
                  </from>
                  <to>
                    <xdr:col>15</xdr:col>
                    <xdr:colOff>104775</xdr:colOff>
                    <xdr:row>166</xdr:row>
                    <xdr:rowOff>19050</xdr:rowOff>
                  </to>
                </anchor>
              </controlPr>
            </control>
          </mc:Choice>
        </mc:AlternateContent>
        <mc:AlternateContent xmlns:mc="http://schemas.openxmlformats.org/markup-compatibility/2006">
          <mc:Choice Requires="x14">
            <control shapeId="4215" r:id="rId123" name="Check Box 119">
              <controlPr defaultSize="0" autoFill="0" autoLine="0" autoPict="0">
                <anchor moveWithCells="1">
                  <from>
                    <xdr:col>15</xdr:col>
                    <xdr:colOff>142875</xdr:colOff>
                    <xdr:row>164</xdr:row>
                    <xdr:rowOff>161925</xdr:rowOff>
                  </from>
                  <to>
                    <xdr:col>17</xdr:col>
                    <xdr:colOff>104775</xdr:colOff>
                    <xdr:row>166</xdr:row>
                    <xdr:rowOff>19050</xdr:rowOff>
                  </to>
                </anchor>
              </controlPr>
            </control>
          </mc:Choice>
        </mc:AlternateContent>
        <mc:AlternateContent xmlns:mc="http://schemas.openxmlformats.org/markup-compatibility/2006">
          <mc:Choice Requires="x14">
            <control shapeId="4216" r:id="rId124" name="Check Box 120">
              <controlPr defaultSize="0" autoFill="0" autoLine="0" autoPict="0">
                <anchor moveWithCells="1">
                  <from>
                    <xdr:col>26</xdr:col>
                    <xdr:colOff>142875</xdr:colOff>
                    <xdr:row>164</xdr:row>
                    <xdr:rowOff>161925</xdr:rowOff>
                  </from>
                  <to>
                    <xdr:col>28</xdr:col>
                    <xdr:colOff>104775</xdr:colOff>
                    <xdr:row>166</xdr:row>
                    <xdr:rowOff>19050</xdr:rowOff>
                  </to>
                </anchor>
              </controlPr>
            </control>
          </mc:Choice>
        </mc:AlternateContent>
        <mc:AlternateContent xmlns:mc="http://schemas.openxmlformats.org/markup-compatibility/2006">
          <mc:Choice Requires="x14">
            <control shapeId="4217" r:id="rId125" name="Check Box 121">
              <controlPr defaultSize="0" autoFill="0" autoLine="0" autoPict="0">
                <anchor moveWithCells="1">
                  <from>
                    <xdr:col>28</xdr:col>
                    <xdr:colOff>142875</xdr:colOff>
                    <xdr:row>164</xdr:row>
                    <xdr:rowOff>161925</xdr:rowOff>
                  </from>
                  <to>
                    <xdr:col>30</xdr:col>
                    <xdr:colOff>104775</xdr:colOff>
                    <xdr:row>166</xdr:row>
                    <xdr:rowOff>19050</xdr:rowOff>
                  </to>
                </anchor>
              </controlPr>
            </control>
          </mc:Choice>
        </mc:AlternateContent>
        <mc:AlternateContent xmlns:mc="http://schemas.openxmlformats.org/markup-compatibility/2006">
          <mc:Choice Requires="x14">
            <control shapeId="4218" r:id="rId126" name="Check Box 122">
              <controlPr defaultSize="0" autoFill="0" autoLine="0" autoPict="0">
                <anchor moveWithCells="1">
                  <from>
                    <xdr:col>39</xdr:col>
                    <xdr:colOff>142875</xdr:colOff>
                    <xdr:row>164</xdr:row>
                    <xdr:rowOff>161925</xdr:rowOff>
                  </from>
                  <to>
                    <xdr:col>41</xdr:col>
                    <xdr:colOff>104775</xdr:colOff>
                    <xdr:row>166</xdr:row>
                    <xdr:rowOff>19050</xdr:rowOff>
                  </to>
                </anchor>
              </controlPr>
            </control>
          </mc:Choice>
        </mc:AlternateContent>
        <mc:AlternateContent xmlns:mc="http://schemas.openxmlformats.org/markup-compatibility/2006">
          <mc:Choice Requires="x14">
            <control shapeId="4219" r:id="rId127" name="Check Box 123">
              <controlPr defaultSize="0" autoFill="0" autoLine="0" autoPict="0">
                <anchor moveWithCells="1">
                  <from>
                    <xdr:col>41</xdr:col>
                    <xdr:colOff>142875</xdr:colOff>
                    <xdr:row>164</xdr:row>
                    <xdr:rowOff>161925</xdr:rowOff>
                  </from>
                  <to>
                    <xdr:col>43</xdr:col>
                    <xdr:colOff>104775</xdr:colOff>
                    <xdr:row>166</xdr:row>
                    <xdr:rowOff>19050</xdr:rowOff>
                  </to>
                </anchor>
              </controlPr>
            </control>
          </mc:Choice>
        </mc:AlternateContent>
        <mc:AlternateContent xmlns:mc="http://schemas.openxmlformats.org/markup-compatibility/2006">
          <mc:Choice Requires="x14">
            <control shapeId="4220" r:id="rId128" name="Check Box 124">
              <controlPr defaultSize="0" autoFill="0" autoLine="0" autoPict="0">
                <anchor moveWithCells="1">
                  <from>
                    <xdr:col>52</xdr:col>
                    <xdr:colOff>142875</xdr:colOff>
                    <xdr:row>164</xdr:row>
                    <xdr:rowOff>161925</xdr:rowOff>
                  </from>
                  <to>
                    <xdr:col>54</xdr:col>
                    <xdr:colOff>104775</xdr:colOff>
                    <xdr:row>166</xdr:row>
                    <xdr:rowOff>19050</xdr:rowOff>
                  </to>
                </anchor>
              </controlPr>
            </control>
          </mc:Choice>
        </mc:AlternateContent>
        <mc:AlternateContent xmlns:mc="http://schemas.openxmlformats.org/markup-compatibility/2006">
          <mc:Choice Requires="x14">
            <control shapeId="4221" r:id="rId129" name="Check Box 125">
              <controlPr defaultSize="0" autoFill="0" autoLine="0" autoPict="0">
                <anchor moveWithCells="1">
                  <from>
                    <xdr:col>54</xdr:col>
                    <xdr:colOff>142875</xdr:colOff>
                    <xdr:row>164</xdr:row>
                    <xdr:rowOff>161925</xdr:rowOff>
                  </from>
                  <to>
                    <xdr:col>56</xdr:col>
                    <xdr:colOff>104775</xdr:colOff>
                    <xdr:row>166</xdr:row>
                    <xdr:rowOff>19050</xdr:rowOff>
                  </to>
                </anchor>
              </controlPr>
            </control>
          </mc:Choice>
        </mc:AlternateContent>
        <mc:AlternateContent xmlns:mc="http://schemas.openxmlformats.org/markup-compatibility/2006">
          <mc:Choice Requires="x14">
            <control shapeId="4222" r:id="rId130" name="Check Box 126">
              <controlPr defaultSize="0" autoFill="0" autoLine="0" autoPict="0">
                <anchor moveWithCells="1">
                  <from>
                    <xdr:col>13</xdr:col>
                    <xdr:colOff>142875</xdr:colOff>
                    <xdr:row>166</xdr:row>
                    <xdr:rowOff>161925</xdr:rowOff>
                  </from>
                  <to>
                    <xdr:col>15</xdr:col>
                    <xdr:colOff>104775</xdr:colOff>
                    <xdr:row>168</xdr:row>
                    <xdr:rowOff>19050</xdr:rowOff>
                  </to>
                </anchor>
              </controlPr>
            </control>
          </mc:Choice>
        </mc:AlternateContent>
        <mc:AlternateContent xmlns:mc="http://schemas.openxmlformats.org/markup-compatibility/2006">
          <mc:Choice Requires="x14">
            <control shapeId="4223" r:id="rId131" name="Check Box 127">
              <controlPr defaultSize="0" autoFill="0" autoLine="0" autoPict="0">
                <anchor moveWithCells="1">
                  <from>
                    <xdr:col>15</xdr:col>
                    <xdr:colOff>142875</xdr:colOff>
                    <xdr:row>166</xdr:row>
                    <xdr:rowOff>161925</xdr:rowOff>
                  </from>
                  <to>
                    <xdr:col>17</xdr:col>
                    <xdr:colOff>104775</xdr:colOff>
                    <xdr:row>168</xdr:row>
                    <xdr:rowOff>19050</xdr:rowOff>
                  </to>
                </anchor>
              </controlPr>
            </control>
          </mc:Choice>
        </mc:AlternateContent>
        <mc:AlternateContent xmlns:mc="http://schemas.openxmlformats.org/markup-compatibility/2006">
          <mc:Choice Requires="x14">
            <control shapeId="4224" r:id="rId132" name="Check Box 128">
              <controlPr defaultSize="0" autoFill="0" autoLine="0" autoPict="0">
                <anchor moveWithCells="1">
                  <from>
                    <xdr:col>26</xdr:col>
                    <xdr:colOff>142875</xdr:colOff>
                    <xdr:row>166</xdr:row>
                    <xdr:rowOff>161925</xdr:rowOff>
                  </from>
                  <to>
                    <xdr:col>28</xdr:col>
                    <xdr:colOff>104775</xdr:colOff>
                    <xdr:row>168</xdr:row>
                    <xdr:rowOff>19050</xdr:rowOff>
                  </to>
                </anchor>
              </controlPr>
            </control>
          </mc:Choice>
        </mc:AlternateContent>
        <mc:AlternateContent xmlns:mc="http://schemas.openxmlformats.org/markup-compatibility/2006">
          <mc:Choice Requires="x14">
            <control shapeId="4225" r:id="rId133" name="Check Box 129">
              <controlPr defaultSize="0" autoFill="0" autoLine="0" autoPict="0">
                <anchor moveWithCells="1">
                  <from>
                    <xdr:col>28</xdr:col>
                    <xdr:colOff>142875</xdr:colOff>
                    <xdr:row>166</xdr:row>
                    <xdr:rowOff>161925</xdr:rowOff>
                  </from>
                  <to>
                    <xdr:col>30</xdr:col>
                    <xdr:colOff>104775</xdr:colOff>
                    <xdr:row>168</xdr:row>
                    <xdr:rowOff>19050</xdr:rowOff>
                  </to>
                </anchor>
              </controlPr>
            </control>
          </mc:Choice>
        </mc:AlternateContent>
        <mc:AlternateContent xmlns:mc="http://schemas.openxmlformats.org/markup-compatibility/2006">
          <mc:Choice Requires="x14">
            <control shapeId="4226" r:id="rId134" name="Check Box 130">
              <controlPr defaultSize="0" autoFill="0" autoLine="0" autoPict="0">
                <anchor moveWithCells="1">
                  <from>
                    <xdr:col>39</xdr:col>
                    <xdr:colOff>142875</xdr:colOff>
                    <xdr:row>166</xdr:row>
                    <xdr:rowOff>161925</xdr:rowOff>
                  </from>
                  <to>
                    <xdr:col>41</xdr:col>
                    <xdr:colOff>104775</xdr:colOff>
                    <xdr:row>168</xdr:row>
                    <xdr:rowOff>19050</xdr:rowOff>
                  </to>
                </anchor>
              </controlPr>
            </control>
          </mc:Choice>
        </mc:AlternateContent>
        <mc:AlternateContent xmlns:mc="http://schemas.openxmlformats.org/markup-compatibility/2006">
          <mc:Choice Requires="x14">
            <control shapeId="4227" r:id="rId135" name="Check Box 131">
              <controlPr defaultSize="0" autoFill="0" autoLine="0" autoPict="0">
                <anchor moveWithCells="1">
                  <from>
                    <xdr:col>41</xdr:col>
                    <xdr:colOff>142875</xdr:colOff>
                    <xdr:row>166</xdr:row>
                    <xdr:rowOff>161925</xdr:rowOff>
                  </from>
                  <to>
                    <xdr:col>43</xdr:col>
                    <xdr:colOff>104775</xdr:colOff>
                    <xdr:row>168</xdr:row>
                    <xdr:rowOff>19050</xdr:rowOff>
                  </to>
                </anchor>
              </controlPr>
            </control>
          </mc:Choice>
        </mc:AlternateContent>
        <mc:AlternateContent xmlns:mc="http://schemas.openxmlformats.org/markup-compatibility/2006">
          <mc:Choice Requires="x14">
            <control shapeId="4228" r:id="rId136" name="Check Box 132">
              <controlPr defaultSize="0" autoFill="0" autoLine="0" autoPict="0">
                <anchor moveWithCells="1">
                  <from>
                    <xdr:col>52</xdr:col>
                    <xdr:colOff>142875</xdr:colOff>
                    <xdr:row>166</xdr:row>
                    <xdr:rowOff>161925</xdr:rowOff>
                  </from>
                  <to>
                    <xdr:col>54</xdr:col>
                    <xdr:colOff>104775</xdr:colOff>
                    <xdr:row>168</xdr:row>
                    <xdr:rowOff>19050</xdr:rowOff>
                  </to>
                </anchor>
              </controlPr>
            </control>
          </mc:Choice>
        </mc:AlternateContent>
        <mc:AlternateContent xmlns:mc="http://schemas.openxmlformats.org/markup-compatibility/2006">
          <mc:Choice Requires="x14">
            <control shapeId="4229" r:id="rId137" name="Check Box 133">
              <controlPr defaultSize="0" autoFill="0" autoLine="0" autoPict="0">
                <anchor moveWithCells="1">
                  <from>
                    <xdr:col>54</xdr:col>
                    <xdr:colOff>142875</xdr:colOff>
                    <xdr:row>166</xdr:row>
                    <xdr:rowOff>161925</xdr:rowOff>
                  </from>
                  <to>
                    <xdr:col>56</xdr:col>
                    <xdr:colOff>104775</xdr:colOff>
                    <xdr:row>168</xdr:row>
                    <xdr:rowOff>19050</xdr:rowOff>
                  </to>
                </anchor>
              </controlPr>
            </control>
          </mc:Choice>
        </mc:AlternateContent>
        <mc:AlternateContent xmlns:mc="http://schemas.openxmlformats.org/markup-compatibility/2006">
          <mc:Choice Requires="x14">
            <control shapeId="4230" r:id="rId138" name="Check Box 134">
              <controlPr defaultSize="0" autoFill="0" autoLine="0" autoPict="0">
                <anchor moveWithCells="1">
                  <from>
                    <xdr:col>13</xdr:col>
                    <xdr:colOff>142875</xdr:colOff>
                    <xdr:row>168</xdr:row>
                    <xdr:rowOff>161925</xdr:rowOff>
                  </from>
                  <to>
                    <xdr:col>15</xdr:col>
                    <xdr:colOff>104775</xdr:colOff>
                    <xdr:row>170</xdr:row>
                    <xdr:rowOff>19050</xdr:rowOff>
                  </to>
                </anchor>
              </controlPr>
            </control>
          </mc:Choice>
        </mc:AlternateContent>
        <mc:AlternateContent xmlns:mc="http://schemas.openxmlformats.org/markup-compatibility/2006">
          <mc:Choice Requires="x14">
            <control shapeId="4231" r:id="rId139" name="Check Box 135">
              <controlPr defaultSize="0" autoFill="0" autoLine="0" autoPict="0">
                <anchor moveWithCells="1">
                  <from>
                    <xdr:col>15</xdr:col>
                    <xdr:colOff>142875</xdr:colOff>
                    <xdr:row>168</xdr:row>
                    <xdr:rowOff>161925</xdr:rowOff>
                  </from>
                  <to>
                    <xdr:col>17</xdr:col>
                    <xdr:colOff>104775</xdr:colOff>
                    <xdr:row>170</xdr:row>
                    <xdr:rowOff>19050</xdr:rowOff>
                  </to>
                </anchor>
              </controlPr>
            </control>
          </mc:Choice>
        </mc:AlternateContent>
        <mc:AlternateContent xmlns:mc="http://schemas.openxmlformats.org/markup-compatibility/2006">
          <mc:Choice Requires="x14">
            <control shapeId="4232" r:id="rId140" name="Check Box 136">
              <controlPr defaultSize="0" autoFill="0" autoLine="0" autoPict="0">
                <anchor moveWithCells="1">
                  <from>
                    <xdr:col>39</xdr:col>
                    <xdr:colOff>142875</xdr:colOff>
                    <xdr:row>168</xdr:row>
                    <xdr:rowOff>161925</xdr:rowOff>
                  </from>
                  <to>
                    <xdr:col>41</xdr:col>
                    <xdr:colOff>104775</xdr:colOff>
                    <xdr:row>170</xdr:row>
                    <xdr:rowOff>19050</xdr:rowOff>
                  </to>
                </anchor>
              </controlPr>
            </control>
          </mc:Choice>
        </mc:AlternateContent>
        <mc:AlternateContent xmlns:mc="http://schemas.openxmlformats.org/markup-compatibility/2006">
          <mc:Choice Requires="x14">
            <control shapeId="4233" r:id="rId141" name="Check Box 137">
              <controlPr defaultSize="0" autoFill="0" autoLine="0" autoPict="0">
                <anchor moveWithCells="1">
                  <from>
                    <xdr:col>41</xdr:col>
                    <xdr:colOff>142875</xdr:colOff>
                    <xdr:row>168</xdr:row>
                    <xdr:rowOff>161925</xdr:rowOff>
                  </from>
                  <to>
                    <xdr:col>43</xdr:col>
                    <xdr:colOff>104775</xdr:colOff>
                    <xdr:row>170</xdr:row>
                    <xdr:rowOff>19050</xdr:rowOff>
                  </to>
                </anchor>
              </controlPr>
            </control>
          </mc:Choice>
        </mc:AlternateContent>
        <mc:AlternateContent xmlns:mc="http://schemas.openxmlformats.org/markup-compatibility/2006">
          <mc:Choice Requires="x14">
            <control shapeId="4234" r:id="rId142" name="Check Box 138">
              <controlPr defaultSize="0" autoFill="0" autoLine="0" autoPict="0">
                <anchor moveWithCells="1">
                  <from>
                    <xdr:col>52</xdr:col>
                    <xdr:colOff>142875</xdr:colOff>
                    <xdr:row>168</xdr:row>
                    <xdr:rowOff>161925</xdr:rowOff>
                  </from>
                  <to>
                    <xdr:col>54</xdr:col>
                    <xdr:colOff>104775</xdr:colOff>
                    <xdr:row>170</xdr:row>
                    <xdr:rowOff>19050</xdr:rowOff>
                  </to>
                </anchor>
              </controlPr>
            </control>
          </mc:Choice>
        </mc:AlternateContent>
        <mc:AlternateContent xmlns:mc="http://schemas.openxmlformats.org/markup-compatibility/2006">
          <mc:Choice Requires="x14">
            <control shapeId="4235" r:id="rId143" name="Check Box 139">
              <controlPr defaultSize="0" autoFill="0" autoLine="0" autoPict="0">
                <anchor moveWithCells="1">
                  <from>
                    <xdr:col>54</xdr:col>
                    <xdr:colOff>142875</xdr:colOff>
                    <xdr:row>168</xdr:row>
                    <xdr:rowOff>161925</xdr:rowOff>
                  </from>
                  <to>
                    <xdr:col>56</xdr:col>
                    <xdr:colOff>104775</xdr:colOff>
                    <xdr:row>170</xdr:row>
                    <xdr:rowOff>19050</xdr:rowOff>
                  </to>
                </anchor>
              </controlPr>
            </control>
          </mc:Choice>
        </mc:AlternateContent>
        <mc:AlternateContent xmlns:mc="http://schemas.openxmlformats.org/markup-compatibility/2006">
          <mc:Choice Requires="x14">
            <control shapeId="4236" r:id="rId144" name="Check Box 140">
              <controlPr defaultSize="0" autoFill="0" autoLine="0" autoPict="0">
                <anchor moveWithCells="1">
                  <from>
                    <xdr:col>13</xdr:col>
                    <xdr:colOff>142875</xdr:colOff>
                    <xdr:row>170</xdr:row>
                    <xdr:rowOff>161925</xdr:rowOff>
                  </from>
                  <to>
                    <xdr:col>15</xdr:col>
                    <xdr:colOff>104775</xdr:colOff>
                    <xdr:row>172</xdr:row>
                    <xdr:rowOff>19050</xdr:rowOff>
                  </to>
                </anchor>
              </controlPr>
            </control>
          </mc:Choice>
        </mc:AlternateContent>
        <mc:AlternateContent xmlns:mc="http://schemas.openxmlformats.org/markup-compatibility/2006">
          <mc:Choice Requires="x14">
            <control shapeId="4237" r:id="rId145" name="Check Box 141">
              <controlPr defaultSize="0" autoFill="0" autoLine="0" autoPict="0">
                <anchor moveWithCells="1">
                  <from>
                    <xdr:col>15</xdr:col>
                    <xdr:colOff>142875</xdr:colOff>
                    <xdr:row>170</xdr:row>
                    <xdr:rowOff>161925</xdr:rowOff>
                  </from>
                  <to>
                    <xdr:col>17</xdr:col>
                    <xdr:colOff>104775</xdr:colOff>
                    <xdr:row>172</xdr:row>
                    <xdr:rowOff>19050</xdr:rowOff>
                  </to>
                </anchor>
              </controlPr>
            </control>
          </mc:Choice>
        </mc:AlternateContent>
        <mc:AlternateContent xmlns:mc="http://schemas.openxmlformats.org/markup-compatibility/2006">
          <mc:Choice Requires="x14">
            <control shapeId="4240" r:id="rId146" name="Check Box 144">
              <controlPr defaultSize="0" autoFill="0" autoLine="0" autoPict="0">
                <anchor moveWithCells="1">
                  <from>
                    <xdr:col>39</xdr:col>
                    <xdr:colOff>142875</xdr:colOff>
                    <xdr:row>170</xdr:row>
                    <xdr:rowOff>161925</xdr:rowOff>
                  </from>
                  <to>
                    <xdr:col>41</xdr:col>
                    <xdr:colOff>104775</xdr:colOff>
                    <xdr:row>172</xdr:row>
                    <xdr:rowOff>19050</xdr:rowOff>
                  </to>
                </anchor>
              </controlPr>
            </control>
          </mc:Choice>
        </mc:AlternateContent>
        <mc:AlternateContent xmlns:mc="http://schemas.openxmlformats.org/markup-compatibility/2006">
          <mc:Choice Requires="x14">
            <control shapeId="4241" r:id="rId147" name="Check Box 145">
              <controlPr defaultSize="0" autoFill="0" autoLine="0" autoPict="0">
                <anchor moveWithCells="1">
                  <from>
                    <xdr:col>41</xdr:col>
                    <xdr:colOff>142875</xdr:colOff>
                    <xdr:row>170</xdr:row>
                    <xdr:rowOff>161925</xdr:rowOff>
                  </from>
                  <to>
                    <xdr:col>43</xdr:col>
                    <xdr:colOff>104775</xdr:colOff>
                    <xdr:row>172</xdr:row>
                    <xdr:rowOff>19050</xdr:rowOff>
                  </to>
                </anchor>
              </controlPr>
            </control>
          </mc:Choice>
        </mc:AlternateContent>
        <mc:AlternateContent xmlns:mc="http://schemas.openxmlformats.org/markup-compatibility/2006">
          <mc:Choice Requires="x14">
            <control shapeId="4242" r:id="rId148" name="Check Box 146">
              <controlPr defaultSize="0" autoFill="0" autoLine="0" autoPict="0">
                <anchor moveWithCells="1">
                  <from>
                    <xdr:col>52</xdr:col>
                    <xdr:colOff>142875</xdr:colOff>
                    <xdr:row>170</xdr:row>
                    <xdr:rowOff>161925</xdr:rowOff>
                  </from>
                  <to>
                    <xdr:col>54</xdr:col>
                    <xdr:colOff>104775</xdr:colOff>
                    <xdr:row>172</xdr:row>
                    <xdr:rowOff>19050</xdr:rowOff>
                  </to>
                </anchor>
              </controlPr>
            </control>
          </mc:Choice>
        </mc:AlternateContent>
        <mc:AlternateContent xmlns:mc="http://schemas.openxmlformats.org/markup-compatibility/2006">
          <mc:Choice Requires="x14">
            <control shapeId="4243" r:id="rId149" name="Check Box 147">
              <controlPr defaultSize="0" autoFill="0" autoLine="0" autoPict="0">
                <anchor moveWithCells="1">
                  <from>
                    <xdr:col>54</xdr:col>
                    <xdr:colOff>142875</xdr:colOff>
                    <xdr:row>170</xdr:row>
                    <xdr:rowOff>161925</xdr:rowOff>
                  </from>
                  <to>
                    <xdr:col>56</xdr:col>
                    <xdr:colOff>104775</xdr:colOff>
                    <xdr:row>172</xdr:row>
                    <xdr:rowOff>19050</xdr:rowOff>
                  </to>
                </anchor>
              </controlPr>
            </control>
          </mc:Choice>
        </mc:AlternateContent>
        <mc:AlternateContent xmlns:mc="http://schemas.openxmlformats.org/markup-compatibility/2006">
          <mc:Choice Requires="x14">
            <control shapeId="4244" r:id="rId150" name="Check Box 148">
              <controlPr defaultSize="0" autoFill="0" autoLine="0" autoPict="0">
                <anchor moveWithCells="1">
                  <from>
                    <xdr:col>13</xdr:col>
                    <xdr:colOff>142875</xdr:colOff>
                    <xdr:row>172</xdr:row>
                    <xdr:rowOff>161925</xdr:rowOff>
                  </from>
                  <to>
                    <xdr:col>15</xdr:col>
                    <xdr:colOff>104775</xdr:colOff>
                    <xdr:row>174</xdr:row>
                    <xdr:rowOff>19050</xdr:rowOff>
                  </to>
                </anchor>
              </controlPr>
            </control>
          </mc:Choice>
        </mc:AlternateContent>
        <mc:AlternateContent xmlns:mc="http://schemas.openxmlformats.org/markup-compatibility/2006">
          <mc:Choice Requires="x14">
            <control shapeId="4245" r:id="rId151" name="Check Box 149">
              <controlPr defaultSize="0" autoFill="0" autoLine="0" autoPict="0">
                <anchor moveWithCells="1">
                  <from>
                    <xdr:col>15</xdr:col>
                    <xdr:colOff>142875</xdr:colOff>
                    <xdr:row>172</xdr:row>
                    <xdr:rowOff>161925</xdr:rowOff>
                  </from>
                  <to>
                    <xdr:col>17</xdr:col>
                    <xdr:colOff>104775</xdr:colOff>
                    <xdr:row>174</xdr:row>
                    <xdr:rowOff>19050</xdr:rowOff>
                  </to>
                </anchor>
              </controlPr>
            </control>
          </mc:Choice>
        </mc:AlternateContent>
        <mc:AlternateContent xmlns:mc="http://schemas.openxmlformats.org/markup-compatibility/2006">
          <mc:Choice Requires="x14">
            <control shapeId="4246" r:id="rId152" name="Check Box 150">
              <controlPr defaultSize="0" autoFill="0" autoLine="0" autoPict="0">
                <anchor moveWithCells="1">
                  <from>
                    <xdr:col>26</xdr:col>
                    <xdr:colOff>142875</xdr:colOff>
                    <xdr:row>172</xdr:row>
                    <xdr:rowOff>161925</xdr:rowOff>
                  </from>
                  <to>
                    <xdr:col>28</xdr:col>
                    <xdr:colOff>104775</xdr:colOff>
                    <xdr:row>174</xdr:row>
                    <xdr:rowOff>19050</xdr:rowOff>
                  </to>
                </anchor>
              </controlPr>
            </control>
          </mc:Choice>
        </mc:AlternateContent>
        <mc:AlternateContent xmlns:mc="http://schemas.openxmlformats.org/markup-compatibility/2006">
          <mc:Choice Requires="x14">
            <control shapeId="4247" r:id="rId153" name="Check Box 151">
              <controlPr defaultSize="0" autoFill="0" autoLine="0" autoPict="0">
                <anchor moveWithCells="1">
                  <from>
                    <xdr:col>28</xdr:col>
                    <xdr:colOff>142875</xdr:colOff>
                    <xdr:row>172</xdr:row>
                    <xdr:rowOff>161925</xdr:rowOff>
                  </from>
                  <to>
                    <xdr:col>30</xdr:col>
                    <xdr:colOff>104775</xdr:colOff>
                    <xdr:row>174</xdr:row>
                    <xdr:rowOff>19050</xdr:rowOff>
                  </to>
                </anchor>
              </controlPr>
            </control>
          </mc:Choice>
        </mc:AlternateContent>
        <mc:AlternateContent xmlns:mc="http://schemas.openxmlformats.org/markup-compatibility/2006">
          <mc:Choice Requires="x14">
            <control shapeId="4248" r:id="rId154" name="Check Box 152">
              <controlPr defaultSize="0" autoFill="0" autoLine="0" autoPict="0">
                <anchor moveWithCells="1">
                  <from>
                    <xdr:col>39</xdr:col>
                    <xdr:colOff>142875</xdr:colOff>
                    <xdr:row>172</xdr:row>
                    <xdr:rowOff>161925</xdr:rowOff>
                  </from>
                  <to>
                    <xdr:col>41</xdr:col>
                    <xdr:colOff>104775</xdr:colOff>
                    <xdr:row>174</xdr:row>
                    <xdr:rowOff>19050</xdr:rowOff>
                  </to>
                </anchor>
              </controlPr>
            </control>
          </mc:Choice>
        </mc:AlternateContent>
        <mc:AlternateContent xmlns:mc="http://schemas.openxmlformats.org/markup-compatibility/2006">
          <mc:Choice Requires="x14">
            <control shapeId="4249" r:id="rId155" name="Check Box 153">
              <controlPr defaultSize="0" autoFill="0" autoLine="0" autoPict="0">
                <anchor moveWithCells="1">
                  <from>
                    <xdr:col>41</xdr:col>
                    <xdr:colOff>142875</xdr:colOff>
                    <xdr:row>172</xdr:row>
                    <xdr:rowOff>161925</xdr:rowOff>
                  </from>
                  <to>
                    <xdr:col>43</xdr:col>
                    <xdr:colOff>104775</xdr:colOff>
                    <xdr:row>174</xdr:row>
                    <xdr:rowOff>19050</xdr:rowOff>
                  </to>
                </anchor>
              </controlPr>
            </control>
          </mc:Choice>
        </mc:AlternateContent>
        <mc:AlternateContent xmlns:mc="http://schemas.openxmlformats.org/markup-compatibility/2006">
          <mc:Choice Requires="x14">
            <control shapeId="4250" r:id="rId156" name="Check Box 154">
              <controlPr defaultSize="0" autoFill="0" autoLine="0" autoPict="0">
                <anchor moveWithCells="1">
                  <from>
                    <xdr:col>52</xdr:col>
                    <xdr:colOff>142875</xdr:colOff>
                    <xdr:row>172</xdr:row>
                    <xdr:rowOff>161925</xdr:rowOff>
                  </from>
                  <to>
                    <xdr:col>54</xdr:col>
                    <xdr:colOff>104775</xdr:colOff>
                    <xdr:row>174</xdr:row>
                    <xdr:rowOff>19050</xdr:rowOff>
                  </to>
                </anchor>
              </controlPr>
            </control>
          </mc:Choice>
        </mc:AlternateContent>
        <mc:AlternateContent xmlns:mc="http://schemas.openxmlformats.org/markup-compatibility/2006">
          <mc:Choice Requires="x14">
            <control shapeId="4251" r:id="rId157" name="Check Box 155">
              <controlPr defaultSize="0" autoFill="0" autoLine="0" autoPict="0">
                <anchor moveWithCells="1">
                  <from>
                    <xdr:col>54</xdr:col>
                    <xdr:colOff>142875</xdr:colOff>
                    <xdr:row>172</xdr:row>
                    <xdr:rowOff>161925</xdr:rowOff>
                  </from>
                  <to>
                    <xdr:col>56</xdr:col>
                    <xdr:colOff>104775</xdr:colOff>
                    <xdr:row>174</xdr:row>
                    <xdr:rowOff>19050</xdr:rowOff>
                  </to>
                </anchor>
              </controlPr>
            </control>
          </mc:Choice>
        </mc:AlternateContent>
        <mc:AlternateContent xmlns:mc="http://schemas.openxmlformats.org/markup-compatibility/2006">
          <mc:Choice Requires="x14">
            <control shapeId="4252" r:id="rId158" name="Check Box 156">
              <controlPr defaultSize="0" autoFill="0" autoLine="0" autoPict="0">
                <anchor moveWithCells="1">
                  <from>
                    <xdr:col>13</xdr:col>
                    <xdr:colOff>142875</xdr:colOff>
                    <xdr:row>174</xdr:row>
                    <xdr:rowOff>161925</xdr:rowOff>
                  </from>
                  <to>
                    <xdr:col>15</xdr:col>
                    <xdr:colOff>104775</xdr:colOff>
                    <xdr:row>176</xdr:row>
                    <xdr:rowOff>19050</xdr:rowOff>
                  </to>
                </anchor>
              </controlPr>
            </control>
          </mc:Choice>
        </mc:AlternateContent>
        <mc:AlternateContent xmlns:mc="http://schemas.openxmlformats.org/markup-compatibility/2006">
          <mc:Choice Requires="x14">
            <control shapeId="4253" r:id="rId159" name="Check Box 157">
              <controlPr defaultSize="0" autoFill="0" autoLine="0" autoPict="0">
                <anchor moveWithCells="1">
                  <from>
                    <xdr:col>15</xdr:col>
                    <xdr:colOff>142875</xdr:colOff>
                    <xdr:row>174</xdr:row>
                    <xdr:rowOff>161925</xdr:rowOff>
                  </from>
                  <to>
                    <xdr:col>17</xdr:col>
                    <xdr:colOff>104775</xdr:colOff>
                    <xdr:row>176</xdr:row>
                    <xdr:rowOff>19050</xdr:rowOff>
                  </to>
                </anchor>
              </controlPr>
            </control>
          </mc:Choice>
        </mc:AlternateContent>
        <mc:AlternateContent xmlns:mc="http://schemas.openxmlformats.org/markup-compatibility/2006">
          <mc:Choice Requires="x14">
            <control shapeId="4254" r:id="rId160" name="Check Box 158">
              <controlPr defaultSize="0" autoFill="0" autoLine="0" autoPict="0">
                <anchor moveWithCells="1">
                  <from>
                    <xdr:col>26</xdr:col>
                    <xdr:colOff>142875</xdr:colOff>
                    <xdr:row>174</xdr:row>
                    <xdr:rowOff>161925</xdr:rowOff>
                  </from>
                  <to>
                    <xdr:col>28</xdr:col>
                    <xdr:colOff>104775</xdr:colOff>
                    <xdr:row>176</xdr:row>
                    <xdr:rowOff>19050</xdr:rowOff>
                  </to>
                </anchor>
              </controlPr>
            </control>
          </mc:Choice>
        </mc:AlternateContent>
        <mc:AlternateContent xmlns:mc="http://schemas.openxmlformats.org/markup-compatibility/2006">
          <mc:Choice Requires="x14">
            <control shapeId="4255" r:id="rId161" name="Check Box 159">
              <controlPr defaultSize="0" autoFill="0" autoLine="0" autoPict="0">
                <anchor moveWithCells="1">
                  <from>
                    <xdr:col>28</xdr:col>
                    <xdr:colOff>142875</xdr:colOff>
                    <xdr:row>174</xdr:row>
                    <xdr:rowOff>161925</xdr:rowOff>
                  </from>
                  <to>
                    <xdr:col>30</xdr:col>
                    <xdr:colOff>104775</xdr:colOff>
                    <xdr:row>176</xdr:row>
                    <xdr:rowOff>19050</xdr:rowOff>
                  </to>
                </anchor>
              </controlPr>
            </control>
          </mc:Choice>
        </mc:AlternateContent>
        <mc:AlternateContent xmlns:mc="http://schemas.openxmlformats.org/markup-compatibility/2006">
          <mc:Choice Requires="x14">
            <control shapeId="4256" r:id="rId162" name="Check Box 160">
              <controlPr defaultSize="0" autoFill="0" autoLine="0" autoPict="0">
                <anchor moveWithCells="1">
                  <from>
                    <xdr:col>39</xdr:col>
                    <xdr:colOff>142875</xdr:colOff>
                    <xdr:row>174</xdr:row>
                    <xdr:rowOff>161925</xdr:rowOff>
                  </from>
                  <to>
                    <xdr:col>41</xdr:col>
                    <xdr:colOff>104775</xdr:colOff>
                    <xdr:row>176</xdr:row>
                    <xdr:rowOff>19050</xdr:rowOff>
                  </to>
                </anchor>
              </controlPr>
            </control>
          </mc:Choice>
        </mc:AlternateContent>
        <mc:AlternateContent xmlns:mc="http://schemas.openxmlformats.org/markup-compatibility/2006">
          <mc:Choice Requires="x14">
            <control shapeId="4257" r:id="rId163" name="Check Box 161">
              <controlPr defaultSize="0" autoFill="0" autoLine="0" autoPict="0">
                <anchor moveWithCells="1">
                  <from>
                    <xdr:col>41</xdr:col>
                    <xdr:colOff>142875</xdr:colOff>
                    <xdr:row>174</xdr:row>
                    <xdr:rowOff>161925</xdr:rowOff>
                  </from>
                  <to>
                    <xdr:col>43</xdr:col>
                    <xdr:colOff>104775</xdr:colOff>
                    <xdr:row>176</xdr:row>
                    <xdr:rowOff>19050</xdr:rowOff>
                  </to>
                </anchor>
              </controlPr>
            </control>
          </mc:Choice>
        </mc:AlternateContent>
        <mc:AlternateContent xmlns:mc="http://schemas.openxmlformats.org/markup-compatibility/2006">
          <mc:Choice Requires="x14">
            <control shapeId="4258" r:id="rId164" name="Check Box 162">
              <controlPr defaultSize="0" autoFill="0" autoLine="0" autoPict="0">
                <anchor moveWithCells="1">
                  <from>
                    <xdr:col>52</xdr:col>
                    <xdr:colOff>142875</xdr:colOff>
                    <xdr:row>174</xdr:row>
                    <xdr:rowOff>161925</xdr:rowOff>
                  </from>
                  <to>
                    <xdr:col>54</xdr:col>
                    <xdr:colOff>104775</xdr:colOff>
                    <xdr:row>176</xdr:row>
                    <xdr:rowOff>19050</xdr:rowOff>
                  </to>
                </anchor>
              </controlPr>
            </control>
          </mc:Choice>
        </mc:AlternateContent>
        <mc:AlternateContent xmlns:mc="http://schemas.openxmlformats.org/markup-compatibility/2006">
          <mc:Choice Requires="x14">
            <control shapeId="4259" r:id="rId165" name="Check Box 163">
              <controlPr defaultSize="0" autoFill="0" autoLine="0" autoPict="0">
                <anchor moveWithCells="1">
                  <from>
                    <xdr:col>54</xdr:col>
                    <xdr:colOff>142875</xdr:colOff>
                    <xdr:row>174</xdr:row>
                    <xdr:rowOff>161925</xdr:rowOff>
                  </from>
                  <to>
                    <xdr:col>56</xdr:col>
                    <xdr:colOff>104775</xdr:colOff>
                    <xdr:row>176</xdr:row>
                    <xdr:rowOff>19050</xdr:rowOff>
                  </to>
                </anchor>
              </controlPr>
            </control>
          </mc:Choice>
        </mc:AlternateContent>
        <mc:AlternateContent xmlns:mc="http://schemas.openxmlformats.org/markup-compatibility/2006">
          <mc:Choice Requires="x14">
            <control shapeId="4260" r:id="rId166" name="Check Box 164">
              <controlPr defaultSize="0" autoFill="0" autoLine="0" autoPict="0">
                <anchor moveWithCells="1">
                  <from>
                    <xdr:col>13</xdr:col>
                    <xdr:colOff>142875</xdr:colOff>
                    <xdr:row>176</xdr:row>
                    <xdr:rowOff>161925</xdr:rowOff>
                  </from>
                  <to>
                    <xdr:col>15</xdr:col>
                    <xdr:colOff>104775</xdr:colOff>
                    <xdr:row>178</xdr:row>
                    <xdr:rowOff>19050</xdr:rowOff>
                  </to>
                </anchor>
              </controlPr>
            </control>
          </mc:Choice>
        </mc:AlternateContent>
        <mc:AlternateContent xmlns:mc="http://schemas.openxmlformats.org/markup-compatibility/2006">
          <mc:Choice Requires="x14">
            <control shapeId="4261" r:id="rId167" name="Check Box 165">
              <controlPr defaultSize="0" autoFill="0" autoLine="0" autoPict="0">
                <anchor moveWithCells="1">
                  <from>
                    <xdr:col>15</xdr:col>
                    <xdr:colOff>142875</xdr:colOff>
                    <xdr:row>176</xdr:row>
                    <xdr:rowOff>161925</xdr:rowOff>
                  </from>
                  <to>
                    <xdr:col>17</xdr:col>
                    <xdr:colOff>104775</xdr:colOff>
                    <xdr:row>178</xdr:row>
                    <xdr:rowOff>19050</xdr:rowOff>
                  </to>
                </anchor>
              </controlPr>
            </control>
          </mc:Choice>
        </mc:AlternateContent>
        <mc:AlternateContent xmlns:mc="http://schemas.openxmlformats.org/markup-compatibility/2006">
          <mc:Choice Requires="x14">
            <control shapeId="4262" r:id="rId168" name="Check Box 166">
              <controlPr defaultSize="0" autoFill="0" autoLine="0" autoPict="0">
                <anchor moveWithCells="1">
                  <from>
                    <xdr:col>26</xdr:col>
                    <xdr:colOff>142875</xdr:colOff>
                    <xdr:row>176</xdr:row>
                    <xdr:rowOff>161925</xdr:rowOff>
                  </from>
                  <to>
                    <xdr:col>28</xdr:col>
                    <xdr:colOff>104775</xdr:colOff>
                    <xdr:row>178</xdr:row>
                    <xdr:rowOff>19050</xdr:rowOff>
                  </to>
                </anchor>
              </controlPr>
            </control>
          </mc:Choice>
        </mc:AlternateContent>
        <mc:AlternateContent xmlns:mc="http://schemas.openxmlformats.org/markup-compatibility/2006">
          <mc:Choice Requires="x14">
            <control shapeId="4263" r:id="rId169" name="Check Box 167">
              <controlPr defaultSize="0" autoFill="0" autoLine="0" autoPict="0">
                <anchor moveWithCells="1">
                  <from>
                    <xdr:col>28</xdr:col>
                    <xdr:colOff>142875</xdr:colOff>
                    <xdr:row>176</xdr:row>
                    <xdr:rowOff>161925</xdr:rowOff>
                  </from>
                  <to>
                    <xdr:col>30</xdr:col>
                    <xdr:colOff>104775</xdr:colOff>
                    <xdr:row>178</xdr:row>
                    <xdr:rowOff>19050</xdr:rowOff>
                  </to>
                </anchor>
              </controlPr>
            </control>
          </mc:Choice>
        </mc:AlternateContent>
        <mc:AlternateContent xmlns:mc="http://schemas.openxmlformats.org/markup-compatibility/2006">
          <mc:Choice Requires="x14">
            <control shapeId="4264" r:id="rId170" name="Check Box 168">
              <controlPr defaultSize="0" autoFill="0" autoLine="0" autoPict="0">
                <anchor moveWithCells="1">
                  <from>
                    <xdr:col>39</xdr:col>
                    <xdr:colOff>142875</xdr:colOff>
                    <xdr:row>176</xdr:row>
                    <xdr:rowOff>161925</xdr:rowOff>
                  </from>
                  <to>
                    <xdr:col>41</xdr:col>
                    <xdr:colOff>104775</xdr:colOff>
                    <xdr:row>178</xdr:row>
                    <xdr:rowOff>19050</xdr:rowOff>
                  </to>
                </anchor>
              </controlPr>
            </control>
          </mc:Choice>
        </mc:AlternateContent>
        <mc:AlternateContent xmlns:mc="http://schemas.openxmlformats.org/markup-compatibility/2006">
          <mc:Choice Requires="x14">
            <control shapeId="4265" r:id="rId171" name="Check Box 169">
              <controlPr defaultSize="0" autoFill="0" autoLine="0" autoPict="0">
                <anchor moveWithCells="1">
                  <from>
                    <xdr:col>41</xdr:col>
                    <xdr:colOff>142875</xdr:colOff>
                    <xdr:row>176</xdr:row>
                    <xdr:rowOff>161925</xdr:rowOff>
                  </from>
                  <to>
                    <xdr:col>43</xdr:col>
                    <xdr:colOff>104775</xdr:colOff>
                    <xdr:row>178</xdr:row>
                    <xdr:rowOff>19050</xdr:rowOff>
                  </to>
                </anchor>
              </controlPr>
            </control>
          </mc:Choice>
        </mc:AlternateContent>
        <mc:AlternateContent xmlns:mc="http://schemas.openxmlformats.org/markup-compatibility/2006">
          <mc:Choice Requires="x14">
            <control shapeId="4266" r:id="rId172" name="Check Box 170">
              <controlPr defaultSize="0" autoFill="0" autoLine="0" autoPict="0">
                <anchor moveWithCells="1">
                  <from>
                    <xdr:col>52</xdr:col>
                    <xdr:colOff>142875</xdr:colOff>
                    <xdr:row>176</xdr:row>
                    <xdr:rowOff>161925</xdr:rowOff>
                  </from>
                  <to>
                    <xdr:col>54</xdr:col>
                    <xdr:colOff>104775</xdr:colOff>
                    <xdr:row>178</xdr:row>
                    <xdr:rowOff>19050</xdr:rowOff>
                  </to>
                </anchor>
              </controlPr>
            </control>
          </mc:Choice>
        </mc:AlternateContent>
        <mc:AlternateContent xmlns:mc="http://schemas.openxmlformats.org/markup-compatibility/2006">
          <mc:Choice Requires="x14">
            <control shapeId="4267" r:id="rId173" name="Check Box 171">
              <controlPr defaultSize="0" autoFill="0" autoLine="0" autoPict="0">
                <anchor moveWithCells="1">
                  <from>
                    <xdr:col>54</xdr:col>
                    <xdr:colOff>142875</xdr:colOff>
                    <xdr:row>176</xdr:row>
                    <xdr:rowOff>161925</xdr:rowOff>
                  </from>
                  <to>
                    <xdr:col>56</xdr:col>
                    <xdr:colOff>104775</xdr:colOff>
                    <xdr:row>178</xdr:row>
                    <xdr:rowOff>19050</xdr:rowOff>
                  </to>
                </anchor>
              </controlPr>
            </control>
          </mc:Choice>
        </mc:AlternateContent>
        <mc:AlternateContent xmlns:mc="http://schemas.openxmlformats.org/markup-compatibility/2006">
          <mc:Choice Requires="x14">
            <control shapeId="4268" r:id="rId174" name="Check Box 172">
              <controlPr defaultSize="0" autoFill="0" autoLine="0" autoPict="0">
                <anchor moveWithCells="1">
                  <from>
                    <xdr:col>13</xdr:col>
                    <xdr:colOff>142875</xdr:colOff>
                    <xdr:row>178</xdr:row>
                    <xdr:rowOff>161925</xdr:rowOff>
                  </from>
                  <to>
                    <xdr:col>15</xdr:col>
                    <xdr:colOff>104775</xdr:colOff>
                    <xdr:row>180</xdr:row>
                    <xdr:rowOff>19050</xdr:rowOff>
                  </to>
                </anchor>
              </controlPr>
            </control>
          </mc:Choice>
        </mc:AlternateContent>
        <mc:AlternateContent xmlns:mc="http://schemas.openxmlformats.org/markup-compatibility/2006">
          <mc:Choice Requires="x14">
            <control shapeId="4269" r:id="rId175" name="Check Box 173">
              <controlPr defaultSize="0" autoFill="0" autoLine="0" autoPict="0">
                <anchor moveWithCells="1">
                  <from>
                    <xdr:col>15</xdr:col>
                    <xdr:colOff>142875</xdr:colOff>
                    <xdr:row>178</xdr:row>
                    <xdr:rowOff>161925</xdr:rowOff>
                  </from>
                  <to>
                    <xdr:col>17</xdr:col>
                    <xdr:colOff>104775</xdr:colOff>
                    <xdr:row>180</xdr:row>
                    <xdr:rowOff>19050</xdr:rowOff>
                  </to>
                </anchor>
              </controlPr>
            </control>
          </mc:Choice>
        </mc:AlternateContent>
        <mc:AlternateContent xmlns:mc="http://schemas.openxmlformats.org/markup-compatibility/2006">
          <mc:Choice Requires="x14">
            <control shapeId="4270" r:id="rId176" name="Check Box 174">
              <controlPr defaultSize="0" autoFill="0" autoLine="0" autoPict="0">
                <anchor moveWithCells="1">
                  <from>
                    <xdr:col>26</xdr:col>
                    <xdr:colOff>142875</xdr:colOff>
                    <xdr:row>178</xdr:row>
                    <xdr:rowOff>161925</xdr:rowOff>
                  </from>
                  <to>
                    <xdr:col>28</xdr:col>
                    <xdr:colOff>104775</xdr:colOff>
                    <xdr:row>180</xdr:row>
                    <xdr:rowOff>19050</xdr:rowOff>
                  </to>
                </anchor>
              </controlPr>
            </control>
          </mc:Choice>
        </mc:AlternateContent>
        <mc:AlternateContent xmlns:mc="http://schemas.openxmlformats.org/markup-compatibility/2006">
          <mc:Choice Requires="x14">
            <control shapeId="4271" r:id="rId177" name="Check Box 175">
              <controlPr defaultSize="0" autoFill="0" autoLine="0" autoPict="0">
                <anchor moveWithCells="1">
                  <from>
                    <xdr:col>28</xdr:col>
                    <xdr:colOff>142875</xdr:colOff>
                    <xdr:row>178</xdr:row>
                    <xdr:rowOff>161925</xdr:rowOff>
                  </from>
                  <to>
                    <xdr:col>30</xdr:col>
                    <xdr:colOff>104775</xdr:colOff>
                    <xdr:row>180</xdr:row>
                    <xdr:rowOff>19050</xdr:rowOff>
                  </to>
                </anchor>
              </controlPr>
            </control>
          </mc:Choice>
        </mc:AlternateContent>
        <mc:AlternateContent xmlns:mc="http://schemas.openxmlformats.org/markup-compatibility/2006">
          <mc:Choice Requires="x14">
            <control shapeId="4272" r:id="rId178" name="Check Box 176">
              <controlPr defaultSize="0" autoFill="0" autoLine="0" autoPict="0">
                <anchor moveWithCells="1">
                  <from>
                    <xdr:col>39</xdr:col>
                    <xdr:colOff>142875</xdr:colOff>
                    <xdr:row>178</xdr:row>
                    <xdr:rowOff>161925</xdr:rowOff>
                  </from>
                  <to>
                    <xdr:col>41</xdr:col>
                    <xdr:colOff>104775</xdr:colOff>
                    <xdr:row>180</xdr:row>
                    <xdr:rowOff>19050</xdr:rowOff>
                  </to>
                </anchor>
              </controlPr>
            </control>
          </mc:Choice>
        </mc:AlternateContent>
        <mc:AlternateContent xmlns:mc="http://schemas.openxmlformats.org/markup-compatibility/2006">
          <mc:Choice Requires="x14">
            <control shapeId="4273" r:id="rId179" name="Check Box 177">
              <controlPr defaultSize="0" autoFill="0" autoLine="0" autoPict="0">
                <anchor moveWithCells="1">
                  <from>
                    <xdr:col>41</xdr:col>
                    <xdr:colOff>142875</xdr:colOff>
                    <xdr:row>178</xdr:row>
                    <xdr:rowOff>161925</xdr:rowOff>
                  </from>
                  <to>
                    <xdr:col>43</xdr:col>
                    <xdr:colOff>104775</xdr:colOff>
                    <xdr:row>180</xdr:row>
                    <xdr:rowOff>19050</xdr:rowOff>
                  </to>
                </anchor>
              </controlPr>
            </control>
          </mc:Choice>
        </mc:AlternateContent>
        <mc:AlternateContent xmlns:mc="http://schemas.openxmlformats.org/markup-compatibility/2006">
          <mc:Choice Requires="x14">
            <control shapeId="4274" r:id="rId180" name="Check Box 178">
              <controlPr defaultSize="0" autoFill="0" autoLine="0" autoPict="0">
                <anchor moveWithCells="1">
                  <from>
                    <xdr:col>52</xdr:col>
                    <xdr:colOff>142875</xdr:colOff>
                    <xdr:row>178</xdr:row>
                    <xdr:rowOff>161925</xdr:rowOff>
                  </from>
                  <to>
                    <xdr:col>54</xdr:col>
                    <xdr:colOff>104775</xdr:colOff>
                    <xdr:row>180</xdr:row>
                    <xdr:rowOff>19050</xdr:rowOff>
                  </to>
                </anchor>
              </controlPr>
            </control>
          </mc:Choice>
        </mc:AlternateContent>
        <mc:AlternateContent xmlns:mc="http://schemas.openxmlformats.org/markup-compatibility/2006">
          <mc:Choice Requires="x14">
            <control shapeId="4275" r:id="rId181" name="Check Box 179">
              <controlPr defaultSize="0" autoFill="0" autoLine="0" autoPict="0">
                <anchor moveWithCells="1">
                  <from>
                    <xdr:col>54</xdr:col>
                    <xdr:colOff>142875</xdr:colOff>
                    <xdr:row>178</xdr:row>
                    <xdr:rowOff>161925</xdr:rowOff>
                  </from>
                  <to>
                    <xdr:col>56</xdr:col>
                    <xdr:colOff>104775</xdr:colOff>
                    <xdr:row>180</xdr:row>
                    <xdr:rowOff>19050</xdr:rowOff>
                  </to>
                </anchor>
              </controlPr>
            </control>
          </mc:Choice>
        </mc:AlternateContent>
        <mc:AlternateContent xmlns:mc="http://schemas.openxmlformats.org/markup-compatibility/2006">
          <mc:Choice Requires="x14">
            <control shapeId="4276" r:id="rId182" name="Check Box 180">
              <controlPr defaultSize="0" autoFill="0" autoLine="0" autoPict="0">
                <anchor moveWithCells="1">
                  <from>
                    <xdr:col>13</xdr:col>
                    <xdr:colOff>142875</xdr:colOff>
                    <xdr:row>180</xdr:row>
                    <xdr:rowOff>161925</xdr:rowOff>
                  </from>
                  <to>
                    <xdr:col>15</xdr:col>
                    <xdr:colOff>104775</xdr:colOff>
                    <xdr:row>182</xdr:row>
                    <xdr:rowOff>19050</xdr:rowOff>
                  </to>
                </anchor>
              </controlPr>
            </control>
          </mc:Choice>
        </mc:AlternateContent>
        <mc:AlternateContent xmlns:mc="http://schemas.openxmlformats.org/markup-compatibility/2006">
          <mc:Choice Requires="x14">
            <control shapeId="4277" r:id="rId183" name="Check Box 181">
              <controlPr defaultSize="0" autoFill="0" autoLine="0" autoPict="0">
                <anchor moveWithCells="1">
                  <from>
                    <xdr:col>15</xdr:col>
                    <xdr:colOff>142875</xdr:colOff>
                    <xdr:row>180</xdr:row>
                    <xdr:rowOff>161925</xdr:rowOff>
                  </from>
                  <to>
                    <xdr:col>17</xdr:col>
                    <xdr:colOff>104775</xdr:colOff>
                    <xdr:row>182</xdr:row>
                    <xdr:rowOff>19050</xdr:rowOff>
                  </to>
                </anchor>
              </controlPr>
            </control>
          </mc:Choice>
        </mc:AlternateContent>
        <mc:AlternateContent xmlns:mc="http://schemas.openxmlformats.org/markup-compatibility/2006">
          <mc:Choice Requires="x14">
            <control shapeId="4278" r:id="rId184" name="Check Box 182">
              <controlPr defaultSize="0" autoFill="0" autoLine="0" autoPict="0">
                <anchor moveWithCells="1">
                  <from>
                    <xdr:col>26</xdr:col>
                    <xdr:colOff>142875</xdr:colOff>
                    <xdr:row>180</xdr:row>
                    <xdr:rowOff>161925</xdr:rowOff>
                  </from>
                  <to>
                    <xdr:col>28</xdr:col>
                    <xdr:colOff>104775</xdr:colOff>
                    <xdr:row>182</xdr:row>
                    <xdr:rowOff>19050</xdr:rowOff>
                  </to>
                </anchor>
              </controlPr>
            </control>
          </mc:Choice>
        </mc:AlternateContent>
        <mc:AlternateContent xmlns:mc="http://schemas.openxmlformats.org/markup-compatibility/2006">
          <mc:Choice Requires="x14">
            <control shapeId="4279" r:id="rId185" name="Check Box 183">
              <controlPr defaultSize="0" autoFill="0" autoLine="0" autoPict="0">
                <anchor moveWithCells="1">
                  <from>
                    <xdr:col>28</xdr:col>
                    <xdr:colOff>142875</xdr:colOff>
                    <xdr:row>180</xdr:row>
                    <xdr:rowOff>161925</xdr:rowOff>
                  </from>
                  <to>
                    <xdr:col>30</xdr:col>
                    <xdr:colOff>104775</xdr:colOff>
                    <xdr:row>182</xdr:row>
                    <xdr:rowOff>19050</xdr:rowOff>
                  </to>
                </anchor>
              </controlPr>
            </control>
          </mc:Choice>
        </mc:AlternateContent>
        <mc:AlternateContent xmlns:mc="http://schemas.openxmlformats.org/markup-compatibility/2006">
          <mc:Choice Requires="x14">
            <control shapeId="4280" r:id="rId186" name="Check Box 184">
              <controlPr defaultSize="0" autoFill="0" autoLine="0" autoPict="0">
                <anchor moveWithCells="1">
                  <from>
                    <xdr:col>39</xdr:col>
                    <xdr:colOff>142875</xdr:colOff>
                    <xdr:row>180</xdr:row>
                    <xdr:rowOff>161925</xdr:rowOff>
                  </from>
                  <to>
                    <xdr:col>41</xdr:col>
                    <xdr:colOff>104775</xdr:colOff>
                    <xdr:row>182</xdr:row>
                    <xdr:rowOff>19050</xdr:rowOff>
                  </to>
                </anchor>
              </controlPr>
            </control>
          </mc:Choice>
        </mc:AlternateContent>
        <mc:AlternateContent xmlns:mc="http://schemas.openxmlformats.org/markup-compatibility/2006">
          <mc:Choice Requires="x14">
            <control shapeId="4281" r:id="rId187" name="Check Box 185">
              <controlPr defaultSize="0" autoFill="0" autoLine="0" autoPict="0">
                <anchor moveWithCells="1">
                  <from>
                    <xdr:col>41</xdr:col>
                    <xdr:colOff>142875</xdr:colOff>
                    <xdr:row>180</xdr:row>
                    <xdr:rowOff>161925</xdr:rowOff>
                  </from>
                  <to>
                    <xdr:col>43</xdr:col>
                    <xdr:colOff>104775</xdr:colOff>
                    <xdr:row>182</xdr:row>
                    <xdr:rowOff>19050</xdr:rowOff>
                  </to>
                </anchor>
              </controlPr>
            </control>
          </mc:Choice>
        </mc:AlternateContent>
        <mc:AlternateContent xmlns:mc="http://schemas.openxmlformats.org/markup-compatibility/2006">
          <mc:Choice Requires="x14">
            <control shapeId="4282" r:id="rId188" name="Check Box 186">
              <controlPr defaultSize="0" autoFill="0" autoLine="0" autoPict="0">
                <anchor moveWithCells="1">
                  <from>
                    <xdr:col>52</xdr:col>
                    <xdr:colOff>142875</xdr:colOff>
                    <xdr:row>180</xdr:row>
                    <xdr:rowOff>161925</xdr:rowOff>
                  </from>
                  <to>
                    <xdr:col>54</xdr:col>
                    <xdr:colOff>104775</xdr:colOff>
                    <xdr:row>182</xdr:row>
                    <xdr:rowOff>19050</xdr:rowOff>
                  </to>
                </anchor>
              </controlPr>
            </control>
          </mc:Choice>
        </mc:AlternateContent>
        <mc:AlternateContent xmlns:mc="http://schemas.openxmlformats.org/markup-compatibility/2006">
          <mc:Choice Requires="x14">
            <control shapeId="4283" r:id="rId189" name="Check Box 187">
              <controlPr defaultSize="0" autoFill="0" autoLine="0" autoPict="0">
                <anchor moveWithCells="1">
                  <from>
                    <xdr:col>54</xdr:col>
                    <xdr:colOff>142875</xdr:colOff>
                    <xdr:row>180</xdr:row>
                    <xdr:rowOff>161925</xdr:rowOff>
                  </from>
                  <to>
                    <xdr:col>56</xdr:col>
                    <xdr:colOff>104775</xdr:colOff>
                    <xdr:row>182</xdr:row>
                    <xdr:rowOff>19050</xdr:rowOff>
                  </to>
                </anchor>
              </controlPr>
            </control>
          </mc:Choice>
        </mc:AlternateContent>
        <mc:AlternateContent xmlns:mc="http://schemas.openxmlformats.org/markup-compatibility/2006">
          <mc:Choice Requires="x14">
            <control shapeId="4284" r:id="rId190" name="Check Box 188">
              <controlPr defaultSize="0" autoFill="0" autoLine="0" autoPict="0">
                <anchor moveWithCells="1">
                  <from>
                    <xdr:col>13</xdr:col>
                    <xdr:colOff>142875</xdr:colOff>
                    <xdr:row>182</xdr:row>
                    <xdr:rowOff>161925</xdr:rowOff>
                  </from>
                  <to>
                    <xdr:col>15</xdr:col>
                    <xdr:colOff>104775</xdr:colOff>
                    <xdr:row>184</xdr:row>
                    <xdr:rowOff>19050</xdr:rowOff>
                  </to>
                </anchor>
              </controlPr>
            </control>
          </mc:Choice>
        </mc:AlternateContent>
        <mc:AlternateContent xmlns:mc="http://schemas.openxmlformats.org/markup-compatibility/2006">
          <mc:Choice Requires="x14">
            <control shapeId="4285" r:id="rId191" name="Check Box 189">
              <controlPr defaultSize="0" autoFill="0" autoLine="0" autoPict="0">
                <anchor moveWithCells="1">
                  <from>
                    <xdr:col>15</xdr:col>
                    <xdr:colOff>142875</xdr:colOff>
                    <xdr:row>182</xdr:row>
                    <xdr:rowOff>161925</xdr:rowOff>
                  </from>
                  <to>
                    <xdr:col>17</xdr:col>
                    <xdr:colOff>104775</xdr:colOff>
                    <xdr:row>184</xdr:row>
                    <xdr:rowOff>19050</xdr:rowOff>
                  </to>
                </anchor>
              </controlPr>
            </control>
          </mc:Choice>
        </mc:AlternateContent>
        <mc:AlternateContent xmlns:mc="http://schemas.openxmlformats.org/markup-compatibility/2006">
          <mc:Choice Requires="x14">
            <control shapeId="4286" r:id="rId192" name="Check Box 190">
              <controlPr defaultSize="0" autoFill="0" autoLine="0" autoPict="0">
                <anchor moveWithCells="1">
                  <from>
                    <xdr:col>26</xdr:col>
                    <xdr:colOff>142875</xdr:colOff>
                    <xdr:row>182</xdr:row>
                    <xdr:rowOff>161925</xdr:rowOff>
                  </from>
                  <to>
                    <xdr:col>28</xdr:col>
                    <xdr:colOff>104775</xdr:colOff>
                    <xdr:row>184</xdr:row>
                    <xdr:rowOff>19050</xdr:rowOff>
                  </to>
                </anchor>
              </controlPr>
            </control>
          </mc:Choice>
        </mc:AlternateContent>
        <mc:AlternateContent xmlns:mc="http://schemas.openxmlformats.org/markup-compatibility/2006">
          <mc:Choice Requires="x14">
            <control shapeId="4287" r:id="rId193" name="Check Box 191">
              <controlPr defaultSize="0" autoFill="0" autoLine="0" autoPict="0">
                <anchor moveWithCells="1">
                  <from>
                    <xdr:col>28</xdr:col>
                    <xdr:colOff>142875</xdr:colOff>
                    <xdr:row>182</xdr:row>
                    <xdr:rowOff>161925</xdr:rowOff>
                  </from>
                  <to>
                    <xdr:col>30</xdr:col>
                    <xdr:colOff>104775</xdr:colOff>
                    <xdr:row>184</xdr:row>
                    <xdr:rowOff>19050</xdr:rowOff>
                  </to>
                </anchor>
              </controlPr>
            </control>
          </mc:Choice>
        </mc:AlternateContent>
        <mc:AlternateContent xmlns:mc="http://schemas.openxmlformats.org/markup-compatibility/2006">
          <mc:Choice Requires="x14">
            <control shapeId="4288" r:id="rId194" name="Check Box 192">
              <controlPr defaultSize="0" autoFill="0" autoLine="0" autoPict="0">
                <anchor moveWithCells="1">
                  <from>
                    <xdr:col>39</xdr:col>
                    <xdr:colOff>142875</xdr:colOff>
                    <xdr:row>182</xdr:row>
                    <xdr:rowOff>161925</xdr:rowOff>
                  </from>
                  <to>
                    <xdr:col>41</xdr:col>
                    <xdr:colOff>104775</xdr:colOff>
                    <xdr:row>184</xdr:row>
                    <xdr:rowOff>19050</xdr:rowOff>
                  </to>
                </anchor>
              </controlPr>
            </control>
          </mc:Choice>
        </mc:AlternateContent>
        <mc:AlternateContent xmlns:mc="http://schemas.openxmlformats.org/markup-compatibility/2006">
          <mc:Choice Requires="x14">
            <control shapeId="4289" r:id="rId195" name="Check Box 193">
              <controlPr defaultSize="0" autoFill="0" autoLine="0" autoPict="0">
                <anchor moveWithCells="1">
                  <from>
                    <xdr:col>41</xdr:col>
                    <xdr:colOff>142875</xdr:colOff>
                    <xdr:row>182</xdr:row>
                    <xdr:rowOff>161925</xdr:rowOff>
                  </from>
                  <to>
                    <xdr:col>43</xdr:col>
                    <xdr:colOff>104775</xdr:colOff>
                    <xdr:row>184</xdr:row>
                    <xdr:rowOff>19050</xdr:rowOff>
                  </to>
                </anchor>
              </controlPr>
            </control>
          </mc:Choice>
        </mc:AlternateContent>
        <mc:AlternateContent xmlns:mc="http://schemas.openxmlformats.org/markup-compatibility/2006">
          <mc:Choice Requires="x14">
            <control shapeId="4290" r:id="rId196" name="Check Box 194">
              <controlPr defaultSize="0" autoFill="0" autoLine="0" autoPict="0">
                <anchor moveWithCells="1">
                  <from>
                    <xdr:col>52</xdr:col>
                    <xdr:colOff>142875</xdr:colOff>
                    <xdr:row>182</xdr:row>
                    <xdr:rowOff>161925</xdr:rowOff>
                  </from>
                  <to>
                    <xdr:col>54</xdr:col>
                    <xdr:colOff>104775</xdr:colOff>
                    <xdr:row>184</xdr:row>
                    <xdr:rowOff>19050</xdr:rowOff>
                  </to>
                </anchor>
              </controlPr>
            </control>
          </mc:Choice>
        </mc:AlternateContent>
        <mc:AlternateContent xmlns:mc="http://schemas.openxmlformats.org/markup-compatibility/2006">
          <mc:Choice Requires="x14">
            <control shapeId="4291" r:id="rId197" name="Check Box 195">
              <controlPr defaultSize="0" autoFill="0" autoLine="0" autoPict="0">
                <anchor moveWithCells="1">
                  <from>
                    <xdr:col>54</xdr:col>
                    <xdr:colOff>142875</xdr:colOff>
                    <xdr:row>182</xdr:row>
                    <xdr:rowOff>161925</xdr:rowOff>
                  </from>
                  <to>
                    <xdr:col>56</xdr:col>
                    <xdr:colOff>104775</xdr:colOff>
                    <xdr:row>184</xdr:row>
                    <xdr:rowOff>19050</xdr:rowOff>
                  </to>
                </anchor>
              </controlPr>
            </control>
          </mc:Choice>
        </mc:AlternateContent>
        <mc:AlternateContent xmlns:mc="http://schemas.openxmlformats.org/markup-compatibility/2006">
          <mc:Choice Requires="x14">
            <control shapeId="4292" r:id="rId198" name="Check Box 196">
              <controlPr defaultSize="0" autoFill="0" autoLine="0" autoPict="0">
                <anchor moveWithCells="1">
                  <from>
                    <xdr:col>13</xdr:col>
                    <xdr:colOff>142875</xdr:colOff>
                    <xdr:row>184</xdr:row>
                    <xdr:rowOff>161925</xdr:rowOff>
                  </from>
                  <to>
                    <xdr:col>15</xdr:col>
                    <xdr:colOff>104775</xdr:colOff>
                    <xdr:row>186</xdr:row>
                    <xdr:rowOff>19050</xdr:rowOff>
                  </to>
                </anchor>
              </controlPr>
            </control>
          </mc:Choice>
        </mc:AlternateContent>
        <mc:AlternateContent xmlns:mc="http://schemas.openxmlformats.org/markup-compatibility/2006">
          <mc:Choice Requires="x14">
            <control shapeId="4293" r:id="rId199" name="Check Box 197">
              <controlPr defaultSize="0" autoFill="0" autoLine="0" autoPict="0">
                <anchor moveWithCells="1">
                  <from>
                    <xdr:col>15</xdr:col>
                    <xdr:colOff>142875</xdr:colOff>
                    <xdr:row>184</xdr:row>
                    <xdr:rowOff>161925</xdr:rowOff>
                  </from>
                  <to>
                    <xdr:col>17</xdr:col>
                    <xdr:colOff>104775</xdr:colOff>
                    <xdr:row>186</xdr:row>
                    <xdr:rowOff>19050</xdr:rowOff>
                  </to>
                </anchor>
              </controlPr>
            </control>
          </mc:Choice>
        </mc:AlternateContent>
        <mc:AlternateContent xmlns:mc="http://schemas.openxmlformats.org/markup-compatibility/2006">
          <mc:Choice Requires="x14">
            <control shapeId="4294" r:id="rId200" name="Check Box 198">
              <controlPr defaultSize="0" autoFill="0" autoLine="0" autoPict="0">
                <anchor moveWithCells="1">
                  <from>
                    <xdr:col>26</xdr:col>
                    <xdr:colOff>142875</xdr:colOff>
                    <xdr:row>184</xdr:row>
                    <xdr:rowOff>161925</xdr:rowOff>
                  </from>
                  <to>
                    <xdr:col>28</xdr:col>
                    <xdr:colOff>104775</xdr:colOff>
                    <xdr:row>186</xdr:row>
                    <xdr:rowOff>19050</xdr:rowOff>
                  </to>
                </anchor>
              </controlPr>
            </control>
          </mc:Choice>
        </mc:AlternateContent>
        <mc:AlternateContent xmlns:mc="http://schemas.openxmlformats.org/markup-compatibility/2006">
          <mc:Choice Requires="x14">
            <control shapeId="4295" r:id="rId201" name="Check Box 199">
              <controlPr defaultSize="0" autoFill="0" autoLine="0" autoPict="0">
                <anchor moveWithCells="1">
                  <from>
                    <xdr:col>28</xdr:col>
                    <xdr:colOff>142875</xdr:colOff>
                    <xdr:row>184</xdr:row>
                    <xdr:rowOff>161925</xdr:rowOff>
                  </from>
                  <to>
                    <xdr:col>30</xdr:col>
                    <xdr:colOff>104775</xdr:colOff>
                    <xdr:row>186</xdr:row>
                    <xdr:rowOff>19050</xdr:rowOff>
                  </to>
                </anchor>
              </controlPr>
            </control>
          </mc:Choice>
        </mc:AlternateContent>
        <mc:AlternateContent xmlns:mc="http://schemas.openxmlformats.org/markup-compatibility/2006">
          <mc:Choice Requires="x14">
            <control shapeId="4296" r:id="rId202" name="Check Box 200">
              <controlPr defaultSize="0" autoFill="0" autoLine="0" autoPict="0">
                <anchor moveWithCells="1">
                  <from>
                    <xdr:col>39</xdr:col>
                    <xdr:colOff>142875</xdr:colOff>
                    <xdr:row>184</xdr:row>
                    <xdr:rowOff>161925</xdr:rowOff>
                  </from>
                  <to>
                    <xdr:col>41</xdr:col>
                    <xdr:colOff>104775</xdr:colOff>
                    <xdr:row>186</xdr:row>
                    <xdr:rowOff>19050</xdr:rowOff>
                  </to>
                </anchor>
              </controlPr>
            </control>
          </mc:Choice>
        </mc:AlternateContent>
        <mc:AlternateContent xmlns:mc="http://schemas.openxmlformats.org/markup-compatibility/2006">
          <mc:Choice Requires="x14">
            <control shapeId="4297" r:id="rId203" name="Check Box 201">
              <controlPr defaultSize="0" autoFill="0" autoLine="0" autoPict="0">
                <anchor moveWithCells="1">
                  <from>
                    <xdr:col>41</xdr:col>
                    <xdr:colOff>142875</xdr:colOff>
                    <xdr:row>184</xdr:row>
                    <xdr:rowOff>161925</xdr:rowOff>
                  </from>
                  <to>
                    <xdr:col>43</xdr:col>
                    <xdr:colOff>104775</xdr:colOff>
                    <xdr:row>186</xdr:row>
                    <xdr:rowOff>19050</xdr:rowOff>
                  </to>
                </anchor>
              </controlPr>
            </control>
          </mc:Choice>
        </mc:AlternateContent>
        <mc:AlternateContent xmlns:mc="http://schemas.openxmlformats.org/markup-compatibility/2006">
          <mc:Choice Requires="x14">
            <control shapeId="4298" r:id="rId204" name="Check Box 202">
              <controlPr defaultSize="0" autoFill="0" autoLine="0" autoPict="0">
                <anchor moveWithCells="1">
                  <from>
                    <xdr:col>52</xdr:col>
                    <xdr:colOff>142875</xdr:colOff>
                    <xdr:row>184</xdr:row>
                    <xdr:rowOff>161925</xdr:rowOff>
                  </from>
                  <to>
                    <xdr:col>54</xdr:col>
                    <xdr:colOff>104775</xdr:colOff>
                    <xdr:row>186</xdr:row>
                    <xdr:rowOff>19050</xdr:rowOff>
                  </to>
                </anchor>
              </controlPr>
            </control>
          </mc:Choice>
        </mc:AlternateContent>
        <mc:AlternateContent xmlns:mc="http://schemas.openxmlformats.org/markup-compatibility/2006">
          <mc:Choice Requires="x14">
            <control shapeId="4299" r:id="rId205" name="Check Box 203">
              <controlPr defaultSize="0" autoFill="0" autoLine="0" autoPict="0">
                <anchor moveWithCells="1">
                  <from>
                    <xdr:col>54</xdr:col>
                    <xdr:colOff>142875</xdr:colOff>
                    <xdr:row>184</xdr:row>
                    <xdr:rowOff>161925</xdr:rowOff>
                  </from>
                  <to>
                    <xdr:col>56</xdr:col>
                    <xdr:colOff>104775</xdr:colOff>
                    <xdr:row>186</xdr:row>
                    <xdr:rowOff>19050</xdr:rowOff>
                  </to>
                </anchor>
              </controlPr>
            </control>
          </mc:Choice>
        </mc:AlternateContent>
        <mc:AlternateContent xmlns:mc="http://schemas.openxmlformats.org/markup-compatibility/2006">
          <mc:Choice Requires="x14">
            <control shapeId="4300" r:id="rId206" name="Check Box 204">
              <controlPr defaultSize="0" autoFill="0" autoLine="0" autoPict="0">
                <anchor moveWithCells="1">
                  <from>
                    <xdr:col>13</xdr:col>
                    <xdr:colOff>142875</xdr:colOff>
                    <xdr:row>186</xdr:row>
                    <xdr:rowOff>161925</xdr:rowOff>
                  </from>
                  <to>
                    <xdr:col>15</xdr:col>
                    <xdr:colOff>104775</xdr:colOff>
                    <xdr:row>188</xdr:row>
                    <xdr:rowOff>19050</xdr:rowOff>
                  </to>
                </anchor>
              </controlPr>
            </control>
          </mc:Choice>
        </mc:AlternateContent>
        <mc:AlternateContent xmlns:mc="http://schemas.openxmlformats.org/markup-compatibility/2006">
          <mc:Choice Requires="x14">
            <control shapeId="4301" r:id="rId207" name="Check Box 205">
              <controlPr defaultSize="0" autoFill="0" autoLine="0" autoPict="0">
                <anchor moveWithCells="1">
                  <from>
                    <xdr:col>15</xdr:col>
                    <xdr:colOff>142875</xdr:colOff>
                    <xdr:row>186</xdr:row>
                    <xdr:rowOff>161925</xdr:rowOff>
                  </from>
                  <to>
                    <xdr:col>17</xdr:col>
                    <xdr:colOff>104775</xdr:colOff>
                    <xdr:row>188</xdr:row>
                    <xdr:rowOff>19050</xdr:rowOff>
                  </to>
                </anchor>
              </controlPr>
            </control>
          </mc:Choice>
        </mc:AlternateContent>
        <mc:AlternateContent xmlns:mc="http://schemas.openxmlformats.org/markup-compatibility/2006">
          <mc:Choice Requires="x14">
            <control shapeId="4302" r:id="rId208" name="Check Box 206">
              <controlPr defaultSize="0" autoFill="0" autoLine="0" autoPict="0">
                <anchor moveWithCells="1">
                  <from>
                    <xdr:col>26</xdr:col>
                    <xdr:colOff>142875</xdr:colOff>
                    <xdr:row>186</xdr:row>
                    <xdr:rowOff>161925</xdr:rowOff>
                  </from>
                  <to>
                    <xdr:col>28</xdr:col>
                    <xdr:colOff>104775</xdr:colOff>
                    <xdr:row>188</xdr:row>
                    <xdr:rowOff>19050</xdr:rowOff>
                  </to>
                </anchor>
              </controlPr>
            </control>
          </mc:Choice>
        </mc:AlternateContent>
        <mc:AlternateContent xmlns:mc="http://schemas.openxmlformats.org/markup-compatibility/2006">
          <mc:Choice Requires="x14">
            <control shapeId="4303" r:id="rId209" name="Check Box 207">
              <controlPr defaultSize="0" autoFill="0" autoLine="0" autoPict="0">
                <anchor moveWithCells="1">
                  <from>
                    <xdr:col>28</xdr:col>
                    <xdr:colOff>142875</xdr:colOff>
                    <xdr:row>186</xdr:row>
                    <xdr:rowOff>161925</xdr:rowOff>
                  </from>
                  <to>
                    <xdr:col>30</xdr:col>
                    <xdr:colOff>104775</xdr:colOff>
                    <xdr:row>188</xdr:row>
                    <xdr:rowOff>19050</xdr:rowOff>
                  </to>
                </anchor>
              </controlPr>
            </control>
          </mc:Choice>
        </mc:AlternateContent>
        <mc:AlternateContent xmlns:mc="http://schemas.openxmlformats.org/markup-compatibility/2006">
          <mc:Choice Requires="x14">
            <control shapeId="4304" r:id="rId210" name="Check Box 208">
              <controlPr defaultSize="0" autoFill="0" autoLine="0" autoPict="0">
                <anchor moveWithCells="1">
                  <from>
                    <xdr:col>39</xdr:col>
                    <xdr:colOff>142875</xdr:colOff>
                    <xdr:row>186</xdr:row>
                    <xdr:rowOff>161925</xdr:rowOff>
                  </from>
                  <to>
                    <xdr:col>41</xdr:col>
                    <xdr:colOff>104775</xdr:colOff>
                    <xdr:row>188</xdr:row>
                    <xdr:rowOff>19050</xdr:rowOff>
                  </to>
                </anchor>
              </controlPr>
            </control>
          </mc:Choice>
        </mc:AlternateContent>
        <mc:AlternateContent xmlns:mc="http://schemas.openxmlformats.org/markup-compatibility/2006">
          <mc:Choice Requires="x14">
            <control shapeId="4305" r:id="rId211" name="Check Box 209">
              <controlPr defaultSize="0" autoFill="0" autoLine="0" autoPict="0">
                <anchor moveWithCells="1">
                  <from>
                    <xdr:col>41</xdr:col>
                    <xdr:colOff>142875</xdr:colOff>
                    <xdr:row>186</xdr:row>
                    <xdr:rowOff>161925</xdr:rowOff>
                  </from>
                  <to>
                    <xdr:col>43</xdr:col>
                    <xdr:colOff>104775</xdr:colOff>
                    <xdr:row>188</xdr:row>
                    <xdr:rowOff>19050</xdr:rowOff>
                  </to>
                </anchor>
              </controlPr>
            </control>
          </mc:Choice>
        </mc:AlternateContent>
        <mc:AlternateContent xmlns:mc="http://schemas.openxmlformats.org/markup-compatibility/2006">
          <mc:Choice Requires="x14">
            <control shapeId="4306" r:id="rId212" name="Check Box 210">
              <controlPr defaultSize="0" autoFill="0" autoLine="0" autoPict="0">
                <anchor moveWithCells="1">
                  <from>
                    <xdr:col>52</xdr:col>
                    <xdr:colOff>142875</xdr:colOff>
                    <xdr:row>186</xdr:row>
                    <xdr:rowOff>161925</xdr:rowOff>
                  </from>
                  <to>
                    <xdr:col>54</xdr:col>
                    <xdr:colOff>104775</xdr:colOff>
                    <xdr:row>188</xdr:row>
                    <xdr:rowOff>19050</xdr:rowOff>
                  </to>
                </anchor>
              </controlPr>
            </control>
          </mc:Choice>
        </mc:AlternateContent>
        <mc:AlternateContent xmlns:mc="http://schemas.openxmlformats.org/markup-compatibility/2006">
          <mc:Choice Requires="x14">
            <control shapeId="4307" r:id="rId213" name="Check Box 211">
              <controlPr defaultSize="0" autoFill="0" autoLine="0" autoPict="0">
                <anchor moveWithCells="1">
                  <from>
                    <xdr:col>54</xdr:col>
                    <xdr:colOff>142875</xdr:colOff>
                    <xdr:row>186</xdr:row>
                    <xdr:rowOff>161925</xdr:rowOff>
                  </from>
                  <to>
                    <xdr:col>56</xdr:col>
                    <xdr:colOff>104775</xdr:colOff>
                    <xdr:row>188</xdr:row>
                    <xdr:rowOff>19050</xdr:rowOff>
                  </to>
                </anchor>
              </controlPr>
            </control>
          </mc:Choice>
        </mc:AlternateContent>
        <mc:AlternateContent xmlns:mc="http://schemas.openxmlformats.org/markup-compatibility/2006">
          <mc:Choice Requires="x14">
            <control shapeId="4308" r:id="rId214" name="Check Box 212">
              <controlPr defaultSize="0" autoFill="0" autoLine="0" autoPict="0">
                <anchor moveWithCells="1">
                  <from>
                    <xdr:col>13</xdr:col>
                    <xdr:colOff>142875</xdr:colOff>
                    <xdr:row>188</xdr:row>
                    <xdr:rowOff>161925</xdr:rowOff>
                  </from>
                  <to>
                    <xdr:col>15</xdr:col>
                    <xdr:colOff>104775</xdr:colOff>
                    <xdr:row>190</xdr:row>
                    <xdr:rowOff>19050</xdr:rowOff>
                  </to>
                </anchor>
              </controlPr>
            </control>
          </mc:Choice>
        </mc:AlternateContent>
        <mc:AlternateContent xmlns:mc="http://schemas.openxmlformats.org/markup-compatibility/2006">
          <mc:Choice Requires="x14">
            <control shapeId="4309" r:id="rId215" name="Check Box 213">
              <controlPr defaultSize="0" autoFill="0" autoLine="0" autoPict="0">
                <anchor moveWithCells="1">
                  <from>
                    <xdr:col>15</xdr:col>
                    <xdr:colOff>142875</xdr:colOff>
                    <xdr:row>188</xdr:row>
                    <xdr:rowOff>161925</xdr:rowOff>
                  </from>
                  <to>
                    <xdr:col>17</xdr:col>
                    <xdr:colOff>104775</xdr:colOff>
                    <xdr:row>190</xdr:row>
                    <xdr:rowOff>19050</xdr:rowOff>
                  </to>
                </anchor>
              </controlPr>
            </control>
          </mc:Choice>
        </mc:AlternateContent>
        <mc:AlternateContent xmlns:mc="http://schemas.openxmlformats.org/markup-compatibility/2006">
          <mc:Choice Requires="x14">
            <control shapeId="4310" r:id="rId216" name="Check Box 214">
              <controlPr defaultSize="0" autoFill="0" autoLine="0" autoPict="0">
                <anchor moveWithCells="1">
                  <from>
                    <xdr:col>26</xdr:col>
                    <xdr:colOff>142875</xdr:colOff>
                    <xdr:row>188</xdr:row>
                    <xdr:rowOff>161925</xdr:rowOff>
                  </from>
                  <to>
                    <xdr:col>28</xdr:col>
                    <xdr:colOff>104775</xdr:colOff>
                    <xdr:row>190</xdr:row>
                    <xdr:rowOff>19050</xdr:rowOff>
                  </to>
                </anchor>
              </controlPr>
            </control>
          </mc:Choice>
        </mc:AlternateContent>
        <mc:AlternateContent xmlns:mc="http://schemas.openxmlformats.org/markup-compatibility/2006">
          <mc:Choice Requires="x14">
            <control shapeId="4311" r:id="rId217" name="Check Box 215">
              <controlPr defaultSize="0" autoFill="0" autoLine="0" autoPict="0">
                <anchor moveWithCells="1">
                  <from>
                    <xdr:col>28</xdr:col>
                    <xdr:colOff>142875</xdr:colOff>
                    <xdr:row>188</xdr:row>
                    <xdr:rowOff>161925</xdr:rowOff>
                  </from>
                  <to>
                    <xdr:col>30</xdr:col>
                    <xdr:colOff>104775</xdr:colOff>
                    <xdr:row>190</xdr:row>
                    <xdr:rowOff>19050</xdr:rowOff>
                  </to>
                </anchor>
              </controlPr>
            </control>
          </mc:Choice>
        </mc:AlternateContent>
        <mc:AlternateContent xmlns:mc="http://schemas.openxmlformats.org/markup-compatibility/2006">
          <mc:Choice Requires="x14">
            <control shapeId="4312" r:id="rId218" name="Check Box 216">
              <controlPr defaultSize="0" autoFill="0" autoLine="0" autoPict="0">
                <anchor moveWithCells="1">
                  <from>
                    <xdr:col>39</xdr:col>
                    <xdr:colOff>142875</xdr:colOff>
                    <xdr:row>188</xdr:row>
                    <xdr:rowOff>161925</xdr:rowOff>
                  </from>
                  <to>
                    <xdr:col>41</xdr:col>
                    <xdr:colOff>104775</xdr:colOff>
                    <xdr:row>190</xdr:row>
                    <xdr:rowOff>19050</xdr:rowOff>
                  </to>
                </anchor>
              </controlPr>
            </control>
          </mc:Choice>
        </mc:AlternateContent>
        <mc:AlternateContent xmlns:mc="http://schemas.openxmlformats.org/markup-compatibility/2006">
          <mc:Choice Requires="x14">
            <control shapeId="4313" r:id="rId219" name="Check Box 217">
              <controlPr defaultSize="0" autoFill="0" autoLine="0" autoPict="0">
                <anchor moveWithCells="1">
                  <from>
                    <xdr:col>41</xdr:col>
                    <xdr:colOff>142875</xdr:colOff>
                    <xdr:row>188</xdr:row>
                    <xdr:rowOff>161925</xdr:rowOff>
                  </from>
                  <to>
                    <xdr:col>43</xdr:col>
                    <xdr:colOff>104775</xdr:colOff>
                    <xdr:row>190</xdr:row>
                    <xdr:rowOff>19050</xdr:rowOff>
                  </to>
                </anchor>
              </controlPr>
            </control>
          </mc:Choice>
        </mc:AlternateContent>
        <mc:AlternateContent xmlns:mc="http://schemas.openxmlformats.org/markup-compatibility/2006">
          <mc:Choice Requires="x14">
            <control shapeId="4314" r:id="rId220" name="Check Box 218">
              <controlPr defaultSize="0" autoFill="0" autoLine="0" autoPict="0">
                <anchor moveWithCells="1">
                  <from>
                    <xdr:col>52</xdr:col>
                    <xdr:colOff>142875</xdr:colOff>
                    <xdr:row>188</xdr:row>
                    <xdr:rowOff>161925</xdr:rowOff>
                  </from>
                  <to>
                    <xdr:col>54</xdr:col>
                    <xdr:colOff>104775</xdr:colOff>
                    <xdr:row>190</xdr:row>
                    <xdr:rowOff>19050</xdr:rowOff>
                  </to>
                </anchor>
              </controlPr>
            </control>
          </mc:Choice>
        </mc:AlternateContent>
        <mc:AlternateContent xmlns:mc="http://schemas.openxmlformats.org/markup-compatibility/2006">
          <mc:Choice Requires="x14">
            <control shapeId="4315" r:id="rId221" name="Check Box 219">
              <controlPr defaultSize="0" autoFill="0" autoLine="0" autoPict="0">
                <anchor moveWithCells="1">
                  <from>
                    <xdr:col>54</xdr:col>
                    <xdr:colOff>142875</xdr:colOff>
                    <xdr:row>188</xdr:row>
                    <xdr:rowOff>161925</xdr:rowOff>
                  </from>
                  <to>
                    <xdr:col>56</xdr:col>
                    <xdr:colOff>104775</xdr:colOff>
                    <xdr:row>190</xdr:row>
                    <xdr:rowOff>19050</xdr:rowOff>
                  </to>
                </anchor>
              </controlPr>
            </control>
          </mc:Choice>
        </mc:AlternateContent>
        <mc:AlternateContent xmlns:mc="http://schemas.openxmlformats.org/markup-compatibility/2006">
          <mc:Choice Requires="x14">
            <control shapeId="4316" r:id="rId222" name="Check Box 220">
              <controlPr defaultSize="0" autoFill="0" autoLine="0" autoPict="0">
                <anchor moveWithCells="1">
                  <from>
                    <xdr:col>13</xdr:col>
                    <xdr:colOff>142875</xdr:colOff>
                    <xdr:row>190</xdr:row>
                    <xdr:rowOff>161925</xdr:rowOff>
                  </from>
                  <to>
                    <xdr:col>15</xdr:col>
                    <xdr:colOff>104775</xdr:colOff>
                    <xdr:row>192</xdr:row>
                    <xdr:rowOff>19050</xdr:rowOff>
                  </to>
                </anchor>
              </controlPr>
            </control>
          </mc:Choice>
        </mc:AlternateContent>
        <mc:AlternateContent xmlns:mc="http://schemas.openxmlformats.org/markup-compatibility/2006">
          <mc:Choice Requires="x14">
            <control shapeId="4317" r:id="rId223" name="Check Box 221">
              <controlPr defaultSize="0" autoFill="0" autoLine="0" autoPict="0">
                <anchor moveWithCells="1">
                  <from>
                    <xdr:col>15</xdr:col>
                    <xdr:colOff>142875</xdr:colOff>
                    <xdr:row>190</xdr:row>
                    <xdr:rowOff>161925</xdr:rowOff>
                  </from>
                  <to>
                    <xdr:col>17</xdr:col>
                    <xdr:colOff>104775</xdr:colOff>
                    <xdr:row>192</xdr:row>
                    <xdr:rowOff>19050</xdr:rowOff>
                  </to>
                </anchor>
              </controlPr>
            </control>
          </mc:Choice>
        </mc:AlternateContent>
        <mc:AlternateContent xmlns:mc="http://schemas.openxmlformats.org/markup-compatibility/2006">
          <mc:Choice Requires="x14">
            <control shapeId="4318" r:id="rId224" name="Check Box 222">
              <controlPr defaultSize="0" autoFill="0" autoLine="0" autoPict="0">
                <anchor moveWithCells="1">
                  <from>
                    <xdr:col>26</xdr:col>
                    <xdr:colOff>142875</xdr:colOff>
                    <xdr:row>190</xdr:row>
                    <xdr:rowOff>161925</xdr:rowOff>
                  </from>
                  <to>
                    <xdr:col>28</xdr:col>
                    <xdr:colOff>104775</xdr:colOff>
                    <xdr:row>192</xdr:row>
                    <xdr:rowOff>19050</xdr:rowOff>
                  </to>
                </anchor>
              </controlPr>
            </control>
          </mc:Choice>
        </mc:AlternateContent>
        <mc:AlternateContent xmlns:mc="http://schemas.openxmlformats.org/markup-compatibility/2006">
          <mc:Choice Requires="x14">
            <control shapeId="4319" r:id="rId225" name="Check Box 223">
              <controlPr defaultSize="0" autoFill="0" autoLine="0" autoPict="0">
                <anchor moveWithCells="1">
                  <from>
                    <xdr:col>28</xdr:col>
                    <xdr:colOff>142875</xdr:colOff>
                    <xdr:row>190</xdr:row>
                    <xdr:rowOff>161925</xdr:rowOff>
                  </from>
                  <to>
                    <xdr:col>30</xdr:col>
                    <xdr:colOff>104775</xdr:colOff>
                    <xdr:row>192</xdr:row>
                    <xdr:rowOff>19050</xdr:rowOff>
                  </to>
                </anchor>
              </controlPr>
            </control>
          </mc:Choice>
        </mc:AlternateContent>
        <mc:AlternateContent xmlns:mc="http://schemas.openxmlformats.org/markup-compatibility/2006">
          <mc:Choice Requires="x14">
            <control shapeId="4320" r:id="rId226" name="Check Box 224">
              <controlPr defaultSize="0" autoFill="0" autoLine="0" autoPict="0">
                <anchor moveWithCells="1">
                  <from>
                    <xdr:col>39</xdr:col>
                    <xdr:colOff>142875</xdr:colOff>
                    <xdr:row>190</xdr:row>
                    <xdr:rowOff>161925</xdr:rowOff>
                  </from>
                  <to>
                    <xdr:col>41</xdr:col>
                    <xdr:colOff>104775</xdr:colOff>
                    <xdr:row>192</xdr:row>
                    <xdr:rowOff>19050</xdr:rowOff>
                  </to>
                </anchor>
              </controlPr>
            </control>
          </mc:Choice>
        </mc:AlternateContent>
        <mc:AlternateContent xmlns:mc="http://schemas.openxmlformats.org/markup-compatibility/2006">
          <mc:Choice Requires="x14">
            <control shapeId="4321" r:id="rId227" name="Check Box 225">
              <controlPr defaultSize="0" autoFill="0" autoLine="0" autoPict="0">
                <anchor moveWithCells="1">
                  <from>
                    <xdr:col>41</xdr:col>
                    <xdr:colOff>142875</xdr:colOff>
                    <xdr:row>190</xdr:row>
                    <xdr:rowOff>161925</xdr:rowOff>
                  </from>
                  <to>
                    <xdr:col>43</xdr:col>
                    <xdr:colOff>104775</xdr:colOff>
                    <xdr:row>192</xdr:row>
                    <xdr:rowOff>19050</xdr:rowOff>
                  </to>
                </anchor>
              </controlPr>
            </control>
          </mc:Choice>
        </mc:AlternateContent>
        <mc:AlternateContent xmlns:mc="http://schemas.openxmlformats.org/markup-compatibility/2006">
          <mc:Choice Requires="x14">
            <control shapeId="4322" r:id="rId228" name="Check Box 226">
              <controlPr defaultSize="0" autoFill="0" autoLine="0" autoPict="0">
                <anchor moveWithCells="1">
                  <from>
                    <xdr:col>52</xdr:col>
                    <xdr:colOff>142875</xdr:colOff>
                    <xdr:row>190</xdr:row>
                    <xdr:rowOff>161925</xdr:rowOff>
                  </from>
                  <to>
                    <xdr:col>54</xdr:col>
                    <xdr:colOff>104775</xdr:colOff>
                    <xdr:row>192</xdr:row>
                    <xdr:rowOff>19050</xdr:rowOff>
                  </to>
                </anchor>
              </controlPr>
            </control>
          </mc:Choice>
        </mc:AlternateContent>
        <mc:AlternateContent xmlns:mc="http://schemas.openxmlformats.org/markup-compatibility/2006">
          <mc:Choice Requires="x14">
            <control shapeId="4323" r:id="rId229" name="Check Box 227">
              <controlPr defaultSize="0" autoFill="0" autoLine="0" autoPict="0">
                <anchor moveWithCells="1">
                  <from>
                    <xdr:col>54</xdr:col>
                    <xdr:colOff>142875</xdr:colOff>
                    <xdr:row>190</xdr:row>
                    <xdr:rowOff>161925</xdr:rowOff>
                  </from>
                  <to>
                    <xdr:col>56</xdr:col>
                    <xdr:colOff>104775</xdr:colOff>
                    <xdr:row>192</xdr:row>
                    <xdr:rowOff>19050</xdr:rowOff>
                  </to>
                </anchor>
              </controlPr>
            </control>
          </mc:Choice>
        </mc:AlternateContent>
        <mc:AlternateContent xmlns:mc="http://schemas.openxmlformats.org/markup-compatibility/2006">
          <mc:Choice Requires="x14">
            <control shapeId="4324" r:id="rId230" name="Check Box 228">
              <controlPr defaultSize="0" autoFill="0" autoLine="0" autoPict="0">
                <anchor moveWithCells="1">
                  <from>
                    <xdr:col>13</xdr:col>
                    <xdr:colOff>142875</xdr:colOff>
                    <xdr:row>192</xdr:row>
                    <xdr:rowOff>161925</xdr:rowOff>
                  </from>
                  <to>
                    <xdr:col>15</xdr:col>
                    <xdr:colOff>104775</xdr:colOff>
                    <xdr:row>194</xdr:row>
                    <xdr:rowOff>19050</xdr:rowOff>
                  </to>
                </anchor>
              </controlPr>
            </control>
          </mc:Choice>
        </mc:AlternateContent>
        <mc:AlternateContent xmlns:mc="http://schemas.openxmlformats.org/markup-compatibility/2006">
          <mc:Choice Requires="x14">
            <control shapeId="4325" r:id="rId231" name="Check Box 229">
              <controlPr defaultSize="0" autoFill="0" autoLine="0" autoPict="0">
                <anchor moveWithCells="1">
                  <from>
                    <xdr:col>15</xdr:col>
                    <xdr:colOff>142875</xdr:colOff>
                    <xdr:row>192</xdr:row>
                    <xdr:rowOff>161925</xdr:rowOff>
                  </from>
                  <to>
                    <xdr:col>17</xdr:col>
                    <xdr:colOff>104775</xdr:colOff>
                    <xdr:row>194</xdr:row>
                    <xdr:rowOff>19050</xdr:rowOff>
                  </to>
                </anchor>
              </controlPr>
            </control>
          </mc:Choice>
        </mc:AlternateContent>
        <mc:AlternateContent xmlns:mc="http://schemas.openxmlformats.org/markup-compatibility/2006">
          <mc:Choice Requires="x14">
            <control shapeId="4326" r:id="rId232" name="Check Box 230">
              <controlPr defaultSize="0" autoFill="0" autoLine="0" autoPict="0">
                <anchor moveWithCells="1">
                  <from>
                    <xdr:col>26</xdr:col>
                    <xdr:colOff>142875</xdr:colOff>
                    <xdr:row>192</xdr:row>
                    <xdr:rowOff>161925</xdr:rowOff>
                  </from>
                  <to>
                    <xdr:col>28</xdr:col>
                    <xdr:colOff>104775</xdr:colOff>
                    <xdr:row>194</xdr:row>
                    <xdr:rowOff>19050</xdr:rowOff>
                  </to>
                </anchor>
              </controlPr>
            </control>
          </mc:Choice>
        </mc:AlternateContent>
        <mc:AlternateContent xmlns:mc="http://schemas.openxmlformats.org/markup-compatibility/2006">
          <mc:Choice Requires="x14">
            <control shapeId="4327" r:id="rId233" name="Check Box 231">
              <controlPr defaultSize="0" autoFill="0" autoLine="0" autoPict="0">
                <anchor moveWithCells="1">
                  <from>
                    <xdr:col>28</xdr:col>
                    <xdr:colOff>142875</xdr:colOff>
                    <xdr:row>192</xdr:row>
                    <xdr:rowOff>161925</xdr:rowOff>
                  </from>
                  <to>
                    <xdr:col>30</xdr:col>
                    <xdr:colOff>104775</xdr:colOff>
                    <xdr:row>194</xdr:row>
                    <xdr:rowOff>19050</xdr:rowOff>
                  </to>
                </anchor>
              </controlPr>
            </control>
          </mc:Choice>
        </mc:AlternateContent>
        <mc:AlternateContent xmlns:mc="http://schemas.openxmlformats.org/markup-compatibility/2006">
          <mc:Choice Requires="x14">
            <control shapeId="4328" r:id="rId234" name="Check Box 232">
              <controlPr defaultSize="0" autoFill="0" autoLine="0" autoPict="0">
                <anchor moveWithCells="1">
                  <from>
                    <xdr:col>39</xdr:col>
                    <xdr:colOff>142875</xdr:colOff>
                    <xdr:row>192</xdr:row>
                    <xdr:rowOff>161925</xdr:rowOff>
                  </from>
                  <to>
                    <xdr:col>41</xdr:col>
                    <xdr:colOff>104775</xdr:colOff>
                    <xdr:row>194</xdr:row>
                    <xdr:rowOff>19050</xdr:rowOff>
                  </to>
                </anchor>
              </controlPr>
            </control>
          </mc:Choice>
        </mc:AlternateContent>
        <mc:AlternateContent xmlns:mc="http://schemas.openxmlformats.org/markup-compatibility/2006">
          <mc:Choice Requires="x14">
            <control shapeId="4329" r:id="rId235" name="Check Box 233">
              <controlPr defaultSize="0" autoFill="0" autoLine="0" autoPict="0">
                <anchor moveWithCells="1">
                  <from>
                    <xdr:col>41</xdr:col>
                    <xdr:colOff>142875</xdr:colOff>
                    <xdr:row>192</xdr:row>
                    <xdr:rowOff>161925</xdr:rowOff>
                  </from>
                  <to>
                    <xdr:col>43</xdr:col>
                    <xdr:colOff>104775</xdr:colOff>
                    <xdr:row>194</xdr:row>
                    <xdr:rowOff>19050</xdr:rowOff>
                  </to>
                </anchor>
              </controlPr>
            </control>
          </mc:Choice>
        </mc:AlternateContent>
        <mc:AlternateContent xmlns:mc="http://schemas.openxmlformats.org/markup-compatibility/2006">
          <mc:Choice Requires="x14">
            <control shapeId="4330" r:id="rId236" name="Check Box 234">
              <controlPr defaultSize="0" autoFill="0" autoLine="0" autoPict="0">
                <anchor moveWithCells="1">
                  <from>
                    <xdr:col>52</xdr:col>
                    <xdr:colOff>142875</xdr:colOff>
                    <xdr:row>192</xdr:row>
                    <xdr:rowOff>161925</xdr:rowOff>
                  </from>
                  <to>
                    <xdr:col>54</xdr:col>
                    <xdr:colOff>104775</xdr:colOff>
                    <xdr:row>194</xdr:row>
                    <xdr:rowOff>19050</xdr:rowOff>
                  </to>
                </anchor>
              </controlPr>
            </control>
          </mc:Choice>
        </mc:AlternateContent>
        <mc:AlternateContent xmlns:mc="http://schemas.openxmlformats.org/markup-compatibility/2006">
          <mc:Choice Requires="x14">
            <control shapeId="4331" r:id="rId237" name="Check Box 235">
              <controlPr defaultSize="0" autoFill="0" autoLine="0" autoPict="0">
                <anchor moveWithCells="1">
                  <from>
                    <xdr:col>54</xdr:col>
                    <xdr:colOff>142875</xdr:colOff>
                    <xdr:row>192</xdr:row>
                    <xdr:rowOff>161925</xdr:rowOff>
                  </from>
                  <to>
                    <xdr:col>56</xdr:col>
                    <xdr:colOff>104775</xdr:colOff>
                    <xdr:row>194</xdr:row>
                    <xdr:rowOff>19050</xdr:rowOff>
                  </to>
                </anchor>
              </controlPr>
            </control>
          </mc:Choice>
        </mc:AlternateContent>
        <mc:AlternateContent xmlns:mc="http://schemas.openxmlformats.org/markup-compatibility/2006">
          <mc:Choice Requires="x14">
            <control shapeId="4332" r:id="rId238" name="Check Box 236">
              <controlPr defaultSize="0" autoFill="0" autoLine="0" autoPict="0">
                <anchor moveWithCells="1">
                  <from>
                    <xdr:col>13</xdr:col>
                    <xdr:colOff>142875</xdr:colOff>
                    <xdr:row>194</xdr:row>
                    <xdr:rowOff>161925</xdr:rowOff>
                  </from>
                  <to>
                    <xdr:col>15</xdr:col>
                    <xdr:colOff>104775</xdr:colOff>
                    <xdr:row>196</xdr:row>
                    <xdr:rowOff>19050</xdr:rowOff>
                  </to>
                </anchor>
              </controlPr>
            </control>
          </mc:Choice>
        </mc:AlternateContent>
        <mc:AlternateContent xmlns:mc="http://schemas.openxmlformats.org/markup-compatibility/2006">
          <mc:Choice Requires="x14">
            <control shapeId="4333" r:id="rId239" name="Check Box 237">
              <controlPr defaultSize="0" autoFill="0" autoLine="0" autoPict="0">
                <anchor moveWithCells="1">
                  <from>
                    <xdr:col>15</xdr:col>
                    <xdr:colOff>142875</xdr:colOff>
                    <xdr:row>194</xdr:row>
                    <xdr:rowOff>161925</xdr:rowOff>
                  </from>
                  <to>
                    <xdr:col>17</xdr:col>
                    <xdr:colOff>104775</xdr:colOff>
                    <xdr:row>196</xdr:row>
                    <xdr:rowOff>19050</xdr:rowOff>
                  </to>
                </anchor>
              </controlPr>
            </control>
          </mc:Choice>
        </mc:AlternateContent>
        <mc:AlternateContent xmlns:mc="http://schemas.openxmlformats.org/markup-compatibility/2006">
          <mc:Choice Requires="x14">
            <control shapeId="4334" r:id="rId240" name="Check Box 238">
              <controlPr defaultSize="0" autoFill="0" autoLine="0" autoPict="0">
                <anchor moveWithCells="1">
                  <from>
                    <xdr:col>26</xdr:col>
                    <xdr:colOff>142875</xdr:colOff>
                    <xdr:row>194</xdr:row>
                    <xdr:rowOff>161925</xdr:rowOff>
                  </from>
                  <to>
                    <xdr:col>28</xdr:col>
                    <xdr:colOff>104775</xdr:colOff>
                    <xdr:row>196</xdr:row>
                    <xdr:rowOff>19050</xdr:rowOff>
                  </to>
                </anchor>
              </controlPr>
            </control>
          </mc:Choice>
        </mc:AlternateContent>
        <mc:AlternateContent xmlns:mc="http://schemas.openxmlformats.org/markup-compatibility/2006">
          <mc:Choice Requires="x14">
            <control shapeId="4335" r:id="rId241" name="Check Box 239">
              <controlPr defaultSize="0" autoFill="0" autoLine="0" autoPict="0">
                <anchor moveWithCells="1">
                  <from>
                    <xdr:col>28</xdr:col>
                    <xdr:colOff>142875</xdr:colOff>
                    <xdr:row>194</xdr:row>
                    <xdr:rowOff>161925</xdr:rowOff>
                  </from>
                  <to>
                    <xdr:col>30</xdr:col>
                    <xdr:colOff>104775</xdr:colOff>
                    <xdr:row>196</xdr:row>
                    <xdr:rowOff>19050</xdr:rowOff>
                  </to>
                </anchor>
              </controlPr>
            </control>
          </mc:Choice>
        </mc:AlternateContent>
        <mc:AlternateContent xmlns:mc="http://schemas.openxmlformats.org/markup-compatibility/2006">
          <mc:Choice Requires="x14">
            <control shapeId="4336" r:id="rId242" name="Check Box 240">
              <controlPr defaultSize="0" autoFill="0" autoLine="0" autoPict="0">
                <anchor moveWithCells="1">
                  <from>
                    <xdr:col>39</xdr:col>
                    <xdr:colOff>142875</xdr:colOff>
                    <xdr:row>194</xdr:row>
                    <xdr:rowOff>161925</xdr:rowOff>
                  </from>
                  <to>
                    <xdr:col>41</xdr:col>
                    <xdr:colOff>104775</xdr:colOff>
                    <xdr:row>196</xdr:row>
                    <xdr:rowOff>19050</xdr:rowOff>
                  </to>
                </anchor>
              </controlPr>
            </control>
          </mc:Choice>
        </mc:AlternateContent>
        <mc:AlternateContent xmlns:mc="http://schemas.openxmlformats.org/markup-compatibility/2006">
          <mc:Choice Requires="x14">
            <control shapeId="4337" r:id="rId243" name="Check Box 241">
              <controlPr defaultSize="0" autoFill="0" autoLine="0" autoPict="0">
                <anchor moveWithCells="1">
                  <from>
                    <xdr:col>41</xdr:col>
                    <xdr:colOff>142875</xdr:colOff>
                    <xdr:row>194</xdr:row>
                    <xdr:rowOff>161925</xdr:rowOff>
                  </from>
                  <to>
                    <xdr:col>43</xdr:col>
                    <xdr:colOff>104775</xdr:colOff>
                    <xdr:row>196</xdr:row>
                    <xdr:rowOff>19050</xdr:rowOff>
                  </to>
                </anchor>
              </controlPr>
            </control>
          </mc:Choice>
        </mc:AlternateContent>
        <mc:AlternateContent xmlns:mc="http://schemas.openxmlformats.org/markup-compatibility/2006">
          <mc:Choice Requires="x14">
            <control shapeId="4338" r:id="rId244" name="Check Box 242">
              <controlPr defaultSize="0" autoFill="0" autoLine="0" autoPict="0">
                <anchor moveWithCells="1">
                  <from>
                    <xdr:col>52</xdr:col>
                    <xdr:colOff>142875</xdr:colOff>
                    <xdr:row>194</xdr:row>
                    <xdr:rowOff>161925</xdr:rowOff>
                  </from>
                  <to>
                    <xdr:col>54</xdr:col>
                    <xdr:colOff>104775</xdr:colOff>
                    <xdr:row>196</xdr:row>
                    <xdr:rowOff>19050</xdr:rowOff>
                  </to>
                </anchor>
              </controlPr>
            </control>
          </mc:Choice>
        </mc:AlternateContent>
        <mc:AlternateContent xmlns:mc="http://schemas.openxmlformats.org/markup-compatibility/2006">
          <mc:Choice Requires="x14">
            <control shapeId="4339" r:id="rId245" name="Check Box 243">
              <controlPr defaultSize="0" autoFill="0" autoLine="0" autoPict="0">
                <anchor moveWithCells="1">
                  <from>
                    <xdr:col>54</xdr:col>
                    <xdr:colOff>142875</xdr:colOff>
                    <xdr:row>194</xdr:row>
                    <xdr:rowOff>161925</xdr:rowOff>
                  </from>
                  <to>
                    <xdr:col>56</xdr:col>
                    <xdr:colOff>104775</xdr:colOff>
                    <xdr:row>196</xdr:row>
                    <xdr:rowOff>19050</xdr:rowOff>
                  </to>
                </anchor>
              </controlPr>
            </control>
          </mc:Choice>
        </mc:AlternateContent>
        <mc:AlternateContent xmlns:mc="http://schemas.openxmlformats.org/markup-compatibility/2006">
          <mc:Choice Requires="x14">
            <control shapeId="4340" r:id="rId246" name="Check Box 244">
              <controlPr defaultSize="0" autoFill="0" autoLine="0" autoPict="0">
                <anchor moveWithCells="1">
                  <from>
                    <xdr:col>13</xdr:col>
                    <xdr:colOff>142875</xdr:colOff>
                    <xdr:row>196</xdr:row>
                    <xdr:rowOff>171450</xdr:rowOff>
                  </from>
                  <to>
                    <xdr:col>15</xdr:col>
                    <xdr:colOff>104775</xdr:colOff>
                    <xdr:row>198</xdr:row>
                    <xdr:rowOff>19050</xdr:rowOff>
                  </to>
                </anchor>
              </controlPr>
            </control>
          </mc:Choice>
        </mc:AlternateContent>
        <mc:AlternateContent xmlns:mc="http://schemas.openxmlformats.org/markup-compatibility/2006">
          <mc:Choice Requires="x14">
            <control shapeId="4341" r:id="rId247" name="Check Box 245">
              <controlPr defaultSize="0" autoFill="0" autoLine="0" autoPict="0">
                <anchor moveWithCells="1">
                  <from>
                    <xdr:col>15</xdr:col>
                    <xdr:colOff>142875</xdr:colOff>
                    <xdr:row>196</xdr:row>
                    <xdr:rowOff>171450</xdr:rowOff>
                  </from>
                  <to>
                    <xdr:col>17</xdr:col>
                    <xdr:colOff>104775</xdr:colOff>
                    <xdr:row>198</xdr:row>
                    <xdr:rowOff>19050</xdr:rowOff>
                  </to>
                </anchor>
              </controlPr>
            </control>
          </mc:Choice>
        </mc:AlternateContent>
        <mc:AlternateContent xmlns:mc="http://schemas.openxmlformats.org/markup-compatibility/2006">
          <mc:Choice Requires="x14">
            <control shapeId="4342" r:id="rId248" name="Check Box 246">
              <controlPr defaultSize="0" autoFill="0" autoLine="0" autoPict="0">
                <anchor moveWithCells="1">
                  <from>
                    <xdr:col>26</xdr:col>
                    <xdr:colOff>142875</xdr:colOff>
                    <xdr:row>196</xdr:row>
                    <xdr:rowOff>171450</xdr:rowOff>
                  </from>
                  <to>
                    <xdr:col>28</xdr:col>
                    <xdr:colOff>104775</xdr:colOff>
                    <xdr:row>198</xdr:row>
                    <xdr:rowOff>19050</xdr:rowOff>
                  </to>
                </anchor>
              </controlPr>
            </control>
          </mc:Choice>
        </mc:AlternateContent>
        <mc:AlternateContent xmlns:mc="http://schemas.openxmlformats.org/markup-compatibility/2006">
          <mc:Choice Requires="x14">
            <control shapeId="4343" r:id="rId249" name="Check Box 247">
              <controlPr defaultSize="0" autoFill="0" autoLine="0" autoPict="0">
                <anchor moveWithCells="1">
                  <from>
                    <xdr:col>28</xdr:col>
                    <xdr:colOff>142875</xdr:colOff>
                    <xdr:row>196</xdr:row>
                    <xdr:rowOff>171450</xdr:rowOff>
                  </from>
                  <to>
                    <xdr:col>30</xdr:col>
                    <xdr:colOff>104775</xdr:colOff>
                    <xdr:row>198</xdr:row>
                    <xdr:rowOff>19050</xdr:rowOff>
                  </to>
                </anchor>
              </controlPr>
            </control>
          </mc:Choice>
        </mc:AlternateContent>
        <mc:AlternateContent xmlns:mc="http://schemas.openxmlformats.org/markup-compatibility/2006">
          <mc:Choice Requires="x14">
            <control shapeId="4344" r:id="rId250" name="Check Box 248">
              <controlPr defaultSize="0" autoFill="0" autoLine="0" autoPict="0">
                <anchor moveWithCells="1">
                  <from>
                    <xdr:col>39</xdr:col>
                    <xdr:colOff>142875</xdr:colOff>
                    <xdr:row>196</xdr:row>
                    <xdr:rowOff>171450</xdr:rowOff>
                  </from>
                  <to>
                    <xdr:col>41</xdr:col>
                    <xdr:colOff>104775</xdr:colOff>
                    <xdr:row>198</xdr:row>
                    <xdr:rowOff>19050</xdr:rowOff>
                  </to>
                </anchor>
              </controlPr>
            </control>
          </mc:Choice>
        </mc:AlternateContent>
        <mc:AlternateContent xmlns:mc="http://schemas.openxmlformats.org/markup-compatibility/2006">
          <mc:Choice Requires="x14">
            <control shapeId="4345" r:id="rId251" name="Check Box 249">
              <controlPr defaultSize="0" autoFill="0" autoLine="0" autoPict="0">
                <anchor moveWithCells="1">
                  <from>
                    <xdr:col>41</xdr:col>
                    <xdr:colOff>142875</xdr:colOff>
                    <xdr:row>196</xdr:row>
                    <xdr:rowOff>171450</xdr:rowOff>
                  </from>
                  <to>
                    <xdr:col>43</xdr:col>
                    <xdr:colOff>104775</xdr:colOff>
                    <xdr:row>198</xdr:row>
                    <xdr:rowOff>19050</xdr:rowOff>
                  </to>
                </anchor>
              </controlPr>
            </control>
          </mc:Choice>
        </mc:AlternateContent>
        <mc:AlternateContent xmlns:mc="http://schemas.openxmlformats.org/markup-compatibility/2006">
          <mc:Choice Requires="x14">
            <control shapeId="4346" r:id="rId252" name="Check Box 250">
              <controlPr defaultSize="0" autoFill="0" autoLine="0" autoPict="0">
                <anchor moveWithCells="1">
                  <from>
                    <xdr:col>52</xdr:col>
                    <xdr:colOff>142875</xdr:colOff>
                    <xdr:row>196</xdr:row>
                    <xdr:rowOff>171450</xdr:rowOff>
                  </from>
                  <to>
                    <xdr:col>54</xdr:col>
                    <xdr:colOff>104775</xdr:colOff>
                    <xdr:row>198</xdr:row>
                    <xdr:rowOff>19050</xdr:rowOff>
                  </to>
                </anchor>
              </controlPr>
            </control>
          </mc:Choice>
        </mc:AlternateContent>
        <mc:AlternateContent xmlns:mc="http://schemas.openxmlformats.org/markup-compatibility/2006">
          <mc:Choice Requires="x14">
            <control shapeId="4347" r:id="rId253" name="Check Box 251">
              <controlPr defaultSize="0" autoFill="0" autoLine="0" autoPict="0">
                <anchor moveWithCells="1">
                  <from>
                    <xdr:col>54</xdr:col>
                    <xdr:colOff>142875</xdr:colOff>
                    <xdr:row>196</xdr:row>
                    <xdr:rowOff>171450</xdr:rowOff>
                  </from>
                  <to>
                    <xdr:col>56</xdr:col>
                    <xdr:colOff>104775</xdr:colOff>
                    <xdr:row>198</xdr:row>
                    <xdr:rowOff>19050</xdr:rowOff>
                  </to>
                </anchor>
              </controlPr>
            </control>
          </mc:Choice>
        </mc:AlternateContent>
        <mc:AlternateContent xmlns:mc="http://schemas.openxmlformats.org/markup-compatibility/2006">
          <mc:Choice Requires="x14">
            <control shapeId="4348" r:id="rId254" name="Check Box 252">
              <controlPr defaultSize="0" autoFill="0" autoLine="0" autoPict="0">
                <anchor moveWithCells="1">
                  <from>
                    <xdr:col>13</xdr:col>
                    <xdr:colOff>142875</xdr:colOff>
                    <xdr:row>198</xdr:row>
                    <xdr:rowOff>161925</xdr:rowOff>
                  </from>
                  <to>
                    <xdr:col>15</xdr:col>
                    <xdr:colOff>104775</xdr:colOff>
                    <xdr:row>200</xdr:row>
                    <xdr:rowOff>19050</xdr:rowOff>
                  </to>
                </anchor>
              </controlPr>
            </control>
          </mc:Choice>
        </mc:AlternateContent>
        <mc:AlternateContent xmlns:mc="http://schemas.openxmlformats.org/markup-compatibility/2006">
          <mc:Choice Requires="x14">
            <control shapeId="4349" r:id="rId255" name="Check Box 253">
              <controlPr defaultSize="0" autoFill="0" autoLine="0" autoPict="0">
                <anchor moveWithCells="1">
                  <from>
                    <xdr:col>15</xdr:col>
                    <xdr:colOff>142875</xdr:colOff>
                    <xdr:row>198</xdr:row>
                    <xdr:rowOff>161925</xdr:rowOff>
                  </from>
                  <to>
                    <xdr:col>17</xdr:col>
                    <xdr:colOff>104775</xdr:colOff>
                    <xdr:row>200</xdr:row>
                    <xdr:rowOff>19050</xdr:rowOff>
                  </to>
                </anchor>
              </controlPr>
            </control>
          </mc:Choice>
        </mc:AlternateContent>
        <mc:AlternateContent xmlns:mc="http://schemas.openxmlformats.org/markup-compatibility/2006">
          <mc:Choice Requires="x14">
            <control shapeId="4350" r:id="rId256" name="Check Box 254">
              <controlPr defaultSize="0" autoFill="0" autoLine="0" autoPict="0">
                <anchor moveWithCells="1">
                  <from>
                    <xdr:col>26</xdr:col>
                    <xdr:colOff>142875</xdr:colOff>
                    <xdr:row>198</xdr:row>
                    <xdr:rowOff>161925</xdr:rowOff>
                  </from>
                  <to>
                    <xdr:col>28</xdr:col>
                    <xdr:colOff>104775</xdr:colOff>
                    <xdr:row>200</xdr:row>
                    <xdr:rowOff>19050</xdr:rowOff>
                  </to>
                </anchor>
              </controlPr>
            </control>
          </mc:Choice>
        </mc:AlternateContent>
        <mc:AlternateContent xmlns:mc="http://schemas.openxmlformats.org/markup-compatibility/2006">
          <mc:Choice Requires="x14">
            <control shapeId="4351" r:id="rId257" name="Check Box 255">
              <controlPr defaultSize="0" autoFill="0" autoLine="0" autoPict="0">
                <anchor moveWithCells="1">
                  <from>
                    <xdr:col>28</xdr:col>
                    <xdr:colOff>142875</xdr:colOff>
                    <xdr:row>198</xdr:row>
                    <xdr:rowOff>161925</xdr:rowOff>
                  </from>
                  <to>
                    <xdr:col>30</xdr:col>
                    <xdr:colOff>104775</xdr:colOff>
                    <xdr:row>200</xdr:row>
                    <xdr:rowOff>19050</xdr:rowOff>
                  </to>
                </anchor>
              </controlPr>
            </control>
          </mc:Choice>
        </mc:AlternateContent>
        <mc:AlternateContent xmlns:mc="http://schemas.openxmlformats.org/markup-compatibility/2006">
          <mc:Choice Requires="x14">
            <control shapeId="4352" r:id="rId258" name="Check Box 256">
              <controlPr defaultSize="0" autoFill="0" autoLine="0" autoPict="0">
                <anchor moveWithCells="1">
                  <from>
                    <xdr:col>39</xdr:col>
                    <xdr:colOff>142875</xdr:colOff>
                    <xdr:row>198</xdr:row>
                    <xdr:rowOff>161925</xdr:rowOff>
                  </from>
                  <to>
                    <xdr:col>41</xdr:col>
                    <xdr:colOff>104775</xdr:colOff>
                    <xdr:row>200</xdr:row>
                    <xdr:rowOff>19050</xdr:rowOff>
                  </to>
                </anchor>
              </controlPr>
            </control>
          </mc:Choice>
        </mc:AlternateContent>
        <mc:AlternateContent xmlns:mc="http://schemas.openxmlformats.org/markup-compatibility/2006">
          <mc:Choice Requires="x14">
            <control shapeId="4353" r:id="rId259" name="Check Box 257">
              <controlPr defaultSize="0" autoFill="0" autoLine="0" autoPict="0">
                <anchor moveWithCells="1">
                  <from>
                    <xdr:col>41</xdr:col>
                    <xdr:colOff>142875</xdr:colOff>
                    <xdr:row>198</xdr:row>
                    <xdr:rowOff>161925</xdr:rowOff>
                  </from>
                  <to>
                    <xdr:col>43</xdr:col>
                    <xdr:colOff>104775</xdr:colOff>
                    <xdr:row>200</xdr:row>
                    <xdr:rowOff>19050</xdr:rowOff>
                  </to>
                </anchor>
              </controlPr>
            </control>
          </mc:Choice>
        </mc:AlternateContent>
        <mc:AlternateContent xmlns:mc="http://schemas.openxmlformats.org/markup-compatibility/2006">
          <mc:Choice Requires="x14">
            <control shapeId="4354" r:id="rId260" name="Check Box 258">
              <controlPr defaultSize="0" autoFill="0" autoLine="0" autoPict="0">
                <anchor moveWithCells="1">
                  <from>
                    <xdr:col>52</xdr:col>
                    <xdr:colOff>142875</xdr:colOff>
                    <xdr:row>198</xdr:row>
                    <xdr:rowOff>161925</xdr:rowOff>
                  </from>
                  <to>
                    <xdr:col>54</xdr:col>
                    <xdr:colOff>104775</xdr:colOff>
                    <xdr:row>200</xdr:row>
                    <xdr:rowOff>19050</xdr:rowOff>
                  </to>
                </anchor>
              </controlPr>
            </control>
          </mc:Choice>
        </mc:AlternateContent>
        <mc:AlternateContent xmlns:mc="http://schemas.openxmlformats.org/markup-compatibility/2006">
          <mc:Choice Requires="x14">
            <control shapeId="4355" r:id="rId261" name="Check Box 259">
              <controlPr defaultSize="0" autoFill="0" autoLine="0" autoPict="0">
                <anchor moveWithCells="1">
                  <from>
                    <xdr:col>54</xdr:col>
                    <xdr:colOff>142875</xdr:colOff>
                    <xdr:row>198</xdr:row>
                    <xdr:rowOff>161925</xdr:rowOff>
                  </from>
                  <to>
                    <xdr:col>56</xdr:col>
                    <xdr:colOff>104775</xdr:colOff>
                    <xdr:row>200</xdr:row>
                    <xdr:rowOff>19050</xdr:rowOff>
                  </to>
                </anchor>
              </controlPr>
            </control>
          </mc:Choice>
        </mc:AlternateContent>
        <mc:AlternateContent xmlns:mc="http://schemas.openxmlformats.org/markup-compatibility/2006">
          <mc:Choice Requires="x14">
            <control shapeId="4356" r:id="rId262" name="Check Box 260">
              <controlPr defaultSize="0" autoFill="0" autoLine="0" autoPict="0">
                <anchor moveWithCells="1">
                  <from>
                    <xdr:col>13</xdr:col>
                    <xdr:colOff>142875</xdr:colOff>
                    <xdr:row>200</xdr:row>
                    <xdr:rowOff>161925</xdr:rowOff>
                  </from>
                  <to>
                    <xdr:col>15</xdr:col>
                    <xdr:colOff>104775</xdr:colOff>
                    <xdr:row>202</xdr:row>
                    <xdr:rowOff>19050</xdr:rowOff>
                  </to>
                </anchor>
              </controlPr>
            </control>
          </mc:Choice>
        </mc:AlternateContent>
        <mc:AlternateContent xmlns:mc="http://schemas.openxmlformats.org/markup-compatibility/2006">
          <mc:Choice Requires="x14">
            <control shapeId="4357" r:id="rId263" name="Check Box 261">
              <controlPr defaultSize="0" autoFill="0" autoLine="0" autoPict="0">
                <anchor moveWithCells="1">
                  <from>
                    <xdr:col>15</xdr:col>
                    <xdr:colOff>142875</xdr:colOff>
                    <xdr:row>200</xdr:row>
                    <xdr:rowOff>161925</xdr:rowOff>
                  </from>
                  <to>
                    <xdr:col>17</xdr:col>
                    <xdr:colOff>104775</xdr:colOff>
                    <xdr:row>202</xdr:row>
                    <xdr:rowOff>19050</xdr:rowOff>
                  </to>
                </anchor>
              </controlPr>
            </control>
          </mc:Choice>
        </mc:AlternateContent>
        <mc:AlternateContent xmlns:mc="http://schemas.openxmlformats.org/markup-compatibility/2006">
          <mc:Choice Requires="x14">
            <control shapeId="4358" r:id="rId264" name="Check Box 262">
              <controlPr defaultSize="0" autoFill="0" autoLine="0" autoPict="0">
                <anchor moveWithCells="1">
                  <from>
                    <xdr:col>26</xdr:col>
                    <xdr:colOff>142875</xdr:colOff>
                    <xdr:row>200</xdr:row>
                    <xdr:rowOff>161925</xdr:rowOff>
                  </from>
                  <to>
                    <xdr:col>28</xdr:col>
                    <xdr:colOff>104775</xdr:colOff>
                    <xdr:row>202</xdr:row>
                    <xdr:rowOff>19050</xdr:rowOff>
                  </to>
                </anchor>
              </controlPr>
            </control>
          </mc:Choice>
        </mc:AlternateContent>
        <mc:AlternateContent xmlns:mc="http://schemas.openxmlformats.org/markup-compatibility/2006">
          <mc:Choice Requires="x14">
            <control shapeId="4359" r:id="rId265" name="Check Box 263">
              <controlPr defaultSize="0" autoFill="0" autoLine="0" autoPict="0">
                <anchor moveWithCells="1">
                  <from>
                    <xdr:col>28</xdr:col>
                    <xdr:colOff>142875</xdr:colOff>
                    <xdr:row>200</xdr:row>
                    <xdr:rowOff>161925</xdr:rowOff>
                  </from>
                  <to>
                    <xdr:col>30</xdr:col>
                    <xdr:colOff>104775</xdr:colOff>
                    <xdr:row>202</xdr:row>
                    <xdr:rowOff>19050</xdr:rowOff>
                  </to>
                </anchor>
              </controlPr>
            </control>
          </mc:Choice>
        </mc:AlternateContent>
        <mc:AlternateContent xmlns:mc="http://schemas.openxmlformats.org/markup-compatibility/2006">
          <mc:Choice Requires="x14">
            <control shapeId="4360" r:id="rId266" name="Check Box 264">
              <controlPr defaultSize="0" autoFill="0" autoLine="0" autoPict="0">
                <anchor moveWithCells="1">
                  <from>
                    <xdr:col>39</xdr:col>
                    <xdr:colOff>142875</xdr:colOff>
                    <xdr:row>200</xdr:row>
                    <xdr:rowOff>161925</xdr:rowOff>
                  </from>
                  <to>
                    <xdr:col>41</xdr:col>
                    <xdr:colOff>104775</xdr:colOff>
                    <xdr:row>202</xdr:row>
                    <xdr:rowOff>19050</xdr:rowOff>
                  </to>
                </anchor>
              </controlPr>
            </control>
          </mc:Choice>
        </mc:AlternateContent>
        <mc:AlternateContent xmlns:mc="http://schemas.openxmlformats.org/markup-compatibility/2006">
          <mc:Choice Requires="x14">
            <control shapeId="4361" r:id="rId267" name="Check Box 265">
              <controlPr defaultSize="0" autoFill="0" autoLine="0" autoPict="0">
                <anchor moveWithCells="1">
                  <from>
                    <xdr:col>41</xdr:col>
                    <xdr:colOff>142875</xdr:colOff>
                    <xdr:row>200</xdr:row>
                    <xdr:rowOff>161925</xdr:rowOff>
                  </from>
                  <to>
                    <xdr:col>43</xdr:col>
                    <xdr:colOff>104775</xdr:colOff>
                    <xdr:row>202</xdr:row>
                    <xdr:rowOff>19050</xdr:rowOff>
                  </to>
                </anchor>
              </controlPr>
            </control>
          </mc:Choice>
        </mc:AlternateContent>
        <mc:AlternateContent xmlns:mc="http://schemas.openxmlformats.org/markup-compatibility/2006">
          <mc:Choice Requires="x14">
            <control shapeId="4362" r:id="rId268" name="Check Box 266">
              <controlPr defaultSize="0" autoFill="0" autoLine="0" autoPict="0">
                <anchor moveWithCells="1">
                  <from>
                    <xdr:col>52</xdr:col>
                    <xdr:colOff>142875</xdr:colOff>
                    <xdr:row>200</xdr:row>
                    <xdr:rowOff>161925</xdr:rowOff>
                  </from>
                  <to>
                    <xdr:col>54</xdr:col>
                    <xdr:colOff>104775</xdr:colOff>
                    <xdr:row>202</xdr:row>
                    <xdr:rowOff>19050</xdr:rowOff>
                  </to>
                </anchor>
              </controlPr>
            </control>
          </mc:Choice>
        </mc:AlternateContent>
        <mc:AlternateContent xmlns:mc="http://schemas.openxmlformats.org/markup-compatibility/2006">
          <mc:Choice Requires="x14">
            <control shapeId="4363" r:id="rId269" name="Check Box 267">
              <controlPr defaultSize="0" autoFill="0" autoLine="0" autoPict="0">
                <anchor moveWithCells="1">
                  <from>
                    <xdr:col>54</xdr:col>
                    <xdr:colOff>142875</xdr:colOff>
                    <xdr:row>200</xdr:row>
                    <xdr:rowOff>161925</xdr:rowOff>
                  </from>
                  <to>
                    <xdr:col>56</xdr:col>
                    <xdr:colOff>104775</xdr:colOff>
                    <xdr:row>202</xdr:row>
                    <xdr:rowOff>19050</xdr:rowOff>
                  </to>
                </anchor>
              </controlPr>
            </control>
          </mc:Choice>
        </mc:AlternateContent>
        <mc:AlternateContent xmlns:mc="http://schemas.openxmlformats.org/markup-compatibility/2006">
          <mc:Choice Requires="x14">
            <control shapeId="4364" r:id="rId270" name="Check Box 268">
              <controlPr defaultSize="0" autoFill="0" autoLine="0" autoPict="0">
                <anchor moveWithCells="1">
                  <from>
                    <xdr:col>13</xdr:col>
                    <xdr:colOff>142875</xdr:colOff>
                    <xdr:row>207</xdr:row>
                    <xdr:rowOff>161925</xdr:rowOff>
                  </from>
                  <to>
                    <xdr:col>15</xdr:col>
                    <xdr:colOff>104775</xdr:colOff>
                    <xdr:row>209</xdr:row>
                    <xdr:rowOff>19050</xdr:rowOff>
                  </to>
                </anchor>
              </controlPr>
            </control>
          </mc:Choice>
        </mc:AlternateContent>
        <mc:AlternateContent xmlns:mc="http://schemas.openxmlformats.org/markup-compatibility/2006">
          <mc:Choice Requires="x14">
            <control shapeId="4365" r:id="rId271" name="Check Box 269">
              <controlPr defaultSize="0" autoFill="0" autoLine="0" autoPict="0">
                <anchor moveWithCells="1">
                  <from>
                    <xdr:col>15</xdr:col>
                    <xdr:colOff>142875</xdr:colOff>
                    <xdr:row>207</xdr:row>
                    <xdr:rowOff>161925</xdr:rowOff>
                  </from>
                  <to>
                    <xdr:col>17</xdr:col>
                    <xdr:colOff>104775</xdr:colOff>
                    <xdr:row>209</xdr:row>
                    <xdr:rowOff>19050</xdr:rowOff>
                  </to>
                </anchor>
              </controlPr>
            </control>
          </mc:Choice>
        </mc:AlternateContent>
        <mc:AlternateContent xmlns:mc="http://schemas.openxmlformats.org/markup-compatibility/2006">
          <mc:Choice Requires="x14">
            <control shapeId="4366" r:id="rId272" name="Check Box 270">
              <controlPr defaultSize="0" autoFill="0" autoLine="0" autoPict="0">
                <anchor moveWithCells="1">
                  <from>
                    <xdr:col>26</xdr:col>
                    <xdr:colOff>142875</xdr:colOff>
                    <xdr:row>207</xdr:row>
                    <xdr:rowOff>161925</xdr:rowOff>
                  </from>
                  <to>
                    <xdr:col>28</xdr:col>
                    <xdr:colOff>104775</xdr:colOff>
                    <xdr:row>209</xdr:row>
                    <xdr:rowOff>19050</xdr:rowOff>
                  </to>
                </anchor>
              </controlPr>
            </control>
          </mc:Choice>
        </mc:AlternateContent>
        <mc:AlternateContent xmlns:mc="http://schemas.openxmlformats.org/markup-compatibility/2006">
          <mc:Choice Requires="x14">
            <control shapeId="4367" r:id="rId273" name="Check Box 271">
              <controlPr defaultSize="0" autoFill="0" autoLine="0" autoPict="0">
                <anchor moveWithCells="1">
                  <from>
                    <xdr:col>39</xdr:col>
                    <xdr:colOff>142875</xdr:colOff>
                    <xdr:row>207</xdr:row>
                    <xdr:rowOff>161925</xdr:rowOff>
                  </from>
                  <to>
                    <xdr:col>41</xdr:col>
                    <xdr:colOff>104775</xdr:colOff>
                    <xdr:row>209</xdr:row>
                    <xdr:rowOff>19050</xdr:rowOff>
                  </to>
                </anchor>
              </controlPr>
            </control>
          </mc:Choice>
        </mc:AlternateContent>
        <mc:AlternateContent xmlns:mc="http://schemas.openxmlformats.org/markup-compatibility/2006">
          <mc:Choice Requires="x14">
            <control shapeId="4368" r:id="rId274" name="Check Box 272">
              <controlPr defaultSize="0" autoFill="0" autoLine="0" autoPict="0">
                <anchor moveWithCells="1">
                  <from>
                    <xdr:col>52</xdr:col>
                    <xdr:colOff>142875</xdr:colOff>
                    <xdr:row>207</xdr:row>
                    <xdr:rowOff>161925</xdr:rowOff>
                  </from>
                  <to>
                    <xdr:col>54</xdr:col>
                    <xdr:colOff>104775</xdr:colOff>
                    <xdr:row>209</xdr:row>
                    <xdr:rowOff>19050</xdr:rowOff>
                  </to>
                </anchor>
              </controlPr>
            </control>
          </mc:Choice>
        </mc:AlternateContent>
        <mc:AlternateContent xmlns:mc="http://schemas.openxmlformats.org/markup-compatibility/2006">
          <mc:Choice Requires="x14">
            <control shapeId="4369" r:id="rId275" name="Check Box 273">
              <controlPr defaultSize="0" autoFill="0" autoLine="0" autoPict="0">
                <anchor moveWithCells="1">
                  <from>
                    <xdr:col>54</xdr:col>
                    <xdr:colOff>142875</xdr:colOff>
                    <xdr:row>207</xdr:row>
                    <xdr:rowOff>161925</xdr:rowOff>
                  </from>
                  <to>
                    <xdr:col>56</xdr:col>
                    <xdr:colOff>104775</xdr:colOff>
                    <xdr:row>209</xdr:row>
                    <xdr:rowOff>19050</xdr:rowOff>
                  </to>
                </anchor>
              </controlPr>
            </control>
          </mc:Choice>
        </mc:AlternateContent>
        <mc:AlternateContent xmlns:mc="http://schemas.openxmlformats.org/markup-compatibility/2006">
          <mc:Choice Requires="x14">
            <control shapeId="4370" r:id="rId276" name="Check Box 274">
              <controlPr defaultSize="0" autoFill="0" autoLine="0" autoPict="0">
                <anchor moveWithCells="1">
                  <from>
                    <xdr:col>13</xdr:col>
                    <xdr:colOff>142875</xdr:colOff>
                    <xdr:row>209</xdr:row>
                    <xdr:rowOff>161925</xdr:rowOff>
                  </from>
                  <to>
                    <xdr:col>15</xdr:col>
                    <xdr:colOff>104775</xdr:colOff>
                    <xdr:row>211</xdr:row>
                    <xdr:rowOff>19050</xdr:rowOff>
                  </to>
                </anchor>
              </controlPr>
            </control>
          </mc:Choice>
        </mc:AlternateContent>
        <mc:AlternateContent xmlns:mc="http://schemas.openxmlformats.org/markup-compatibility/2006">
          <mc:Choice Requires="x14">
            <control shapeId="4371" r:id="rId277" name="Check Box 275">
              <controlPr defaultSize="0" autoFill="0" autoLine="0" autoPict="0">
                <anchor moveWithCells="1">
                  <from>
                    <xdr:col>26</xdr:col>
                    <xdr:colOff>142875</xdr:colOff>
                    <xdr:row>209</xdr:row>
                    <xdr:rowOff>161925</xdr:rowOff>
                  </from>
                  <to>
                    <xdr:col>28</xdr:col>
                    <xdr:colOff>104775</xdr:colOff>
                    <xdr:row>211</xdr:row>
                    <xdr:rowOff>19050</xdr:rowOff>
                  </to>
                </anchor>
              </controlPr>
            </control>
          </mc:Choice>
        </mc:AlternateContent>
        <mc:AlternateContent xmlns:mc="http://schemas.openxmlformats.org/markup-compatibility/2006">
          <mc:Choice Requires="x14">
            <control shapeId="4372" r:id="rId278" name="Check Box 276">
              <controlPr defaultSize="0" autoFill="0" autoLine="0" autoPict="0">
                <anchor moveWithCells="1">
                  <from>
                    <xdr:col>28</xdr:col>
                    <xdr:colOff>142875</xdr:colOff>
                    <xdr:row>209</xdr:row>
                    <xdr:rowOff>161925</xdr:rowOff>
                  </from>
                  <to>
                    <xdr:col>30</xdr:col>
                    <xdr:colOff>104775</xdr:colOff>
                    <xdr:row>211</xdr:row>
                    <xdr:rowOff>19050</xdr:rowOff>
                  </to>
                </anchor>
              </controlPr>
            </control>
          </mc:Choice>
        </mc:AlternateContent>
        <mc:AlternateContent xmlns:mc="http://schemas.openxmlformats.org/markup-compatibility/2006">
          <mc:Choice Requires="x14">
            <control shapeId="4373" r:id="rId279" name="Check Box 277">
              <controlPr defaultSize="0" autoFill="0" autoLine="0" autoPict="0">
                <anchor moveWithCells="1">
                  <from>
                    <xdr:col>39</xdr:col>
                    <xdr:colOff>142875</xdr:colOff>
                    <xdr:row>209</xdr:row>
                    <xdr:rowOff>161925</xdr:rowOff>
                  </from>
                  <to>
                    <xdr:col>41</xdr:col>
                    <xdr:colOff>104775</xdr:colOff>
                    <xdr:row>211</xdr:row>
                    <xdr:rowOff>19050</xdr:rowOff>
                  </to>
                </anchor>
              </controlPr>
            </control>
          </mc:Choice>
        </mc:AlternateContent>
        <mc:AlternateContent xmlns:mc="http://schemas.openxmlformats.org/markup-compatibility/2006">
          <mc:Choice Requires="x14">
            <control shapeId="4374" r:id="rId280" name="Check Box 278">
              <controlPr defaultSize="0" autoFill="0" autoLine="0" autoPict="0">
                <anchor moveWithCells="1">
                  <from>
                    <xdr:col>52</xdr:col>
                    <xdr:colOff>142875</xdr:colOff>
                    <xdr:row>209</xdr:row>
                    <xdr:rowOff>161925</xdr:rowOff>
                  </from>
                  <to>
                    <xdr:col>54</xdr:col>
                    <xdr:colOff>104775</xdr:colOff>
                    <xdr:row>211</xdr:row>
                    <xdr:rowOff>19050</xdr:rowOff>
                  </to>
                </anchor>
              </controlPr>
            </control>
          </mc:Choice>
        </mc:AlternateContent>
        <mc:AlternateContent xmlns:mc="http://schemas.openxmlformats.org/markup-compatibility/2006">
          <mc:Choice Requires="x14">
            <control shapeId="4375" r:id="rId281" name="Check Box 279">
              <controlPr defaultSize="0" autoFill="0" autoLine="0" autoPict="0">
                <anchor moveWithCells="1">
                  <from>
                    <xdr:col>54</xdr:col>
                    <xdr:colOff>142875</xdr:colOff>
                    <xdr:row>209</xdr:row>
                    <xdr:rowOff>161925</xdr:rowOff>
                  </from>
                  <to>
                    <xdr:col>56</xdr:col>
                    <xdr:colOff>104775</xdr:colOff>
                    <xdr:row>211</xdr:row>
                    <xdr:rowOff>19050</xdr:rowOff>
                  </to>
                </anchor>
              </controlPr>
            </control>
          </mc:Choice>
        </mc:AlternateContent>
        <mc:AlternateContent xmlns:mc="http://schemas.openxmlformats.org/markup-compatibility/2006">
          <mc:Choice Requires="x14">
            <control shapeId="4376" r:id="rId282" name="Check Box 280">
              <controlPr defaultSize="0" autoFill="0" autoLine="0" autoPict="0">
                <anchor moveWithCells="1">
                  <from>
                    <xdr:col>13</xdr:col>
                    <xdr:colOff>142875</xdr:colOff>
                    <xdr:row>211</xdr:row>
                    <xdr:rowOff>171450</xdr:rowOff>
                  </from>
                  <to>
                    <xdr:col>15</xdr:col>
                    <xdr:colOff>104775</xdr:colOff>
                    <xdr:row>213</xdr:row>
                    <xdr:rowOff>28575</xdr:rowOff>
                  </to>
                </anchor>
              </controlPr>
            </control>
          </mc:Choice>
        </mc:AlternateContent>
        <mc:AlternateContent xmlns:mc="http://schemas.openxmlformats.org/markup-compatibility/2006">
          <mc:Choice Requires="x14">
            <control shapeId="4377" r:id="rId283" name="Check Box 281">
              <controlPr defaultSize="0" autoFill="0" autoLine="0" autoPict="0">
                <anchor moveWithCells="1">
                  <from>
                    <xdr:col>15</xdr:col>
                    <xdr:colOff>142875</xdr:colOff>
                    <xdr:row>211</xdr:row>
                    <xdr:rowOff>171450</xdr:rowOff>
                  </from>
                  <to>
                    <xdr:col>17</xdr:col>
                    <xdr:colOff>104775</xdr:colOff>
                    <xdr:row>213</xdr:row>
                    <xdr:rowOff>28575</xdr:rowOff>
                  </to>
                </anchor>
              </controlPr>
            </control>
          </mc:Choice>
        </mc:AlternateContent>
        <mc:AlternateContent xmlns:mc="http://schemas.openxmlformats.org/markup-compatibility/2006">
          <mc:Choice Requires="x14">
            <control shapeId="4378" r:id="rId284" name="Check Box 282">
              <controlPr defaultSize="0" autoFill="0" autoLine="0" autoPict="0">
                <anchor moveWithCells="1">
                  <from>
                    <xdr:col>26</xdr:col>
                    <xdr:colOff>142875</xdr:colOff>
                    <xdr:row>211</xdr:row>
                    <xdr:rowOff>171450</xdr:rowOff>
                  </from>
                  <to>
                    <xdr:col>28</xdr:col>
                    <xdr:colOff>104775</xdr:colOff>
                    <xdr:row>213</xdr:row>
                    <xdr:rowOff>28575</xdr:rowOff>
                  </to>
                </anchor>
              </controlPr>
            </control>
          </mc:Choice>
        </mc:AlternateContent>
        <mc:AlternateContent xmlns:mc="http://schemas.openxmlformats.org/markup-compatibility/2006">
          <mc:Choice Requires="x14">
            <control shapeId="4379" r:id="rId285" name="Check Box 283">
              <controlPr defaultSize="0" autoFill="0" autoLine="0" autoPict="0">
                <anchor moveWithCells="1">
                  <from>
                    <xdr:col>28</xdr:col>
                    <xdr:colOff>142875</xdr:colOff>
                    <xdr:row>211</xdr:row>
                    <xdr:rowOff>171450</xdr:rowOff>
                  </from>
                  <to>
                    <xdr:col>30</xdr:col>
                    <xdr:colOff>104775</xdr:colOff>
                    <xdr:row>213</xdr:row>
                    <xdr:rowOff>28575</xdr:rowOff>
                  </to>
                </anchor>
              </controlPr>
            </control>
          </mc:Choice>
        </mc:AlternateContent>
        <mc:AlternateContent xmlns:mc="http://schemas.openxmlformats.org/markup-compatibility/2006">
          <mc:Choice Requires="x14">
            <control shapeId="4380" r:id="rId286" name="Check Box 284">
              <controlPr defaultSize="0" autoFill="0" autoLine="0" autoPict="0">
                <anchor moveWithCells="1">
                  <from>
                    <xdr:col>39</xdr:col>
                    <xdr:colOff>142875</xdr:colOff>
                    <xdr:row>211</xdr:row>
                    <xdr:rowOff>171450</xdr:rowOff>
                  </from>
                  <to>
                    <xdr:col>41</xdr:col>
                    <xdr:colOff>104775</xdr:colOff>
                    <xdr:row>213</xdr:row>
                    <xdr:rowOff>28575</xdr:rowOff>
                  </to>
                </anchor>
              </controlPr>
            </control>
          </mc:Choice>
        </mc:AlternateContent>
        <mc:AlternateContent xmlns:mc="http://schemas.openxmlformats.org/markup-compatibility/2006">
          <mc:Choice Requires="x14">
            <control shapeId="4381" r:id="rId287" name="Check Box 285">
              <controlPr defaultSize="0" autoFill="0" autoLine="0" autoPict="0">
                <anchor moveWithCells="1">
                  <from>
                    <xdr:col>52</xdr:col>
                    <xdr:colOff>142875</xdr:colOff>
                    <xdr:row>211</xdr:row>
                    <xdr:rowOff>171450</xdr:rowOff>
                  </from>
                  <to>
                    <xdr:col>54</xdr:col>
                    <xdr:colOff>104775</xdr:colOff>
                    <xdr:row>213</xdr:row>
                    <xdr:rowOff>28575</xdr:rowOff>
                  </to>
                </anchor>
              </controlPr>
            </control>
          </mc:Choice>
        </mc:AlternateContent>
        <mc:AlternateContent xmlns:mc="http://schemas.openxmlformats.org/markup-compatibility/2006">
          <mc:Choice Requires="x14">
            <control shapeId="4382" r:id="rId288" name="Check Box 286">
              <controlPr defaultSize="0" autoFill="0" autoLine="0" autoPict="0">
                <anchor moveWithCells="1">
                  <from>
                    <xdr:col>13</xdr:col>
                    <xdr:colOff>142875</xdr:colOff>
                    <xdr:row>213</xdr:row>
                    <xdr:rowOff>161925</xdr:rowOff>
                  </from>
                  <to>
                    <xdr:col>15</xdr:col>
                    <xdr:colOff>104775</xdr:colOff>
                    <xdr:row>215</xdr:row>
                    <xdr:rowOff>19050</xdr:rowOff>
                  </to>
                </anchor>
              </controlPr>
            </control>
          </mc:Choice>
        </mc:AlternateContent>
        <mc:AlternateContent xmlns:mc="http://schemas.openxmlformats.org/markup-compatibility/2006">
          <mc:Choice Requires="x14">
            <control shapeId="4383" r:id="rId289" name="Check Box 287">
              <controlPr defaultSize="0" autoFill="0" autoLine="0" autoPict="0">
                <anchor moveWithCells="1">
                  <from>
                    <xdr:col>26</xdr:col>
                    <xdr:colOff>142875</xdr:colOff>
                    <xdr:row>213</xdr:row>
                    <xdr:rowOff>161925</xdr:rowOff>
                  </from>
                  <to>
                    <xdr:col>28</xdr:col>
                    <xdr:colOff>104775</xdr:colOff>
                    <xdr:row>215</xdr:row>
                    <xdr:rowOff>19050</xdr:rowOff>
                  </to>
                </anchor>
              </controlPr>
            </control>
          </mc:Choice>
        </mc:AlternateContent>
        <mc:AlternateContent xmlns:mc="http://schemas.openxmlformats.org/markup-compatibility/2006">
          <mc:Choice Requires="x14">
            <control shapeId="4384" r:id="rId290" name="Check Box 288">
              <controlPr defaultSize="0" autoFill="0" autoLine="0" autoPict="0">
                <anchor moveWithCells="1">
                  <from>
                    <xdr:col>39</xdr:col>
                    <xdr:colOff>142875</xdr:colOff>
                    <xdr:row>213</xdr:row>
                    <xdr:rowOff>161925</xdr:rowOff>
                  </from>
                  <to>
                    <xdr:col>41</xdr:col>
                    <xdr:colOff>104775</xdr:colOff>
                    <xdr:row>215</xdr:row>
                    <xdr:rowOff>19050</xdr:rowOff>
                  </to>
                </anchor>
              </controlPr>
            </control>
          </mc:Choice>
        </mc:AlternateContent>
        <mc:AlternateContent xmlns:mc="http://schemas.openxmlformats.org/markup-compatibility/2006">
          <mc:Choice Requires="x14">
            <control shapeId="4385" r:id="rId291" name="Check Box 289">
              <controlPr defaultSize="0" autoFill="0" autoLine="0" autoPict="0">
                <anchor moveWithCells="1">
                  <from>
                    <xdr:col>52</xdr:col>
                    <xdr:colOff>142875</xdr:colOff>
                    <xdr:row>213</xdr:row>
                    <xdr:rowOff>161925</xdr:rowOff>
                  </from>
                  <to>
                    <xdr:col>54</xdr:col>
                    <xdr:colOff>104775</xdr:colOff>
                    <xdr:row>215</xdr:row>
                    <xdr:rowOff>19050</xdr:rowOff>
                  </to>
                </anchor>
              </controlPr>
            </control>
          </mc:Choice>
        </mc:AlternateContent>
        <mc:AlternateContent xmlns:mc="http://schemas.openxmlformats.org/markup-compatibility/2006">
          <mc:Choice Requires="x14">
            <control shapeId="4386" r:id="rId292" name="Check Box 290">
              <controlPr defaultSize="0" autoFill="0" autoLine="0" autoPict="0">
                <anchor moveWithCells="1">
                  <from>
                    <xdr:col>13</xdr:col>
                    <xdr:colOff>142875</xdr:colOff>
                    <xdr:row>215</xdr:row>
                    <xdr:rowOff>161925</xdr:rowOff>
                  </from>
                  <to>
                    <xdr:col>15</xdr:col>
                    <xdr:colOff>104775</xdr:colOff>
                    <xdr:row>217</xdr:row>
                    <xdr:rowOff>19050</xdr:rowOff>
                  </to>
                </anchor>
              </controlPr>
            </control>
          </mc:Choice>
        </mc:AlternateContent>
        <mc:AlternateContent xmlns:mc="http://schemas.openxmlformats.org/markup-compatibility/2006">
          <mc:Choice Requires="x14">
            <control shapeId="4387" r:id="rId293" name="Check Box 291">
              <controlPr defaultSize="0" autoFill="0" autoLine="0" autoPict="0">
                <anchor moveWithCells="1">
                  <from>
                    <xdr:col>26</xdr:col>
                    <xdr:colOff>142875</xdr:colOff>
                    <xdr:row>215</xdr:row>
                    <xdr:rowOff>161925</xdr:rowOff>
                  </from>
                  <to>
                    <xdr:col>28</xdr:col>
                    <xdr:colOff>104775</xdr:colOff>
                    <xdr:row>217</xdr:row>
                    <xdr:rowOff>19050</xdr:rowOff>
                  </to>
                </anchor>
              </controlPr>
            </control>
          </mc:Choice>
        </mc:AlternateContent>
        <mc:AlternateContent xmlns:mc="http://schemas.openxmlformats.org/markup-compatibility/2006">
          <mc:Choice Requires="x14">
            <control shapeId="4388" r:id="rId294" name="Check Box 292">
              <controlPr defaultSize="0" autoFill="0" autoLine="0" autoPict="0">
                <anchor moveWithCells="1">
                  <from>
                    <xdr:col>39</xdr:col>
                    <xdr:colOff>142875</xdr:colOff>
                    <xdr:row>215</xdr:row>
                    <xdr:rowOff>161925</xdr:rowOff>
                  </from>
                  <to>
                    <xdr:col>41</xdr:col>
                    <xdr:colOff>104775</xdr:colOff>
                    <xdr:row>217</xdr:row>
                    <xdr:rowOff>19050</xdr:rowOff>
                  </to>
                </anchor>
              </controlPr>
            </control>
          </mc:Choice>
        </mc:AlternateContent>
        <mc:AlternateContent xmlns:mc="http://schemas.openxmlformats.org/markup-compatibility/2006">
          <mc:Choice Requires="x14">
            <control shapeId="4389" r:id="rId295" name="Check Box 293">
              <controlPr defaultSize="0" autoFill="0" autoLine="0" autoPict="0">
                <anchor moveWithCells="1">
                  <from>
                    <xdr:col>41</xdr:col>
                    <xdr:colOff>142875</xdr:colOff>
                    <xdr:row>215</xdr:row>
                    <xdr:rowOff>161925</xdr:rowOff>
                  </from>
                  <to>
                    <xdr:col>43</xdr:col>
                    <xdr:colOff>104775</xdr:colOff>
                    <xdr:row>217</xdr:row>
                    <xdr:rowOff>19050</xdr:rowOff>
                  </to>
                </anchor>
              </controlPr>
            </control>
          </mc:Choice>
        </mc:AlternateContent>
        <mc:AlternateContent xmlns:mc="http://schemas.openxmlformats.org/markup-compatibility/2006">
          <mc:Choice Requires="x14">
            <control shapeId="4390" r:id="rId296" name="Check Box 294">
              <controlPr defaultSize="0" autoFill="0" autoLine="0" autoPict="0">
                <anchor moveWithCells="1">
                  <from>
                    <xdr:col>52</xdr:col>
                    <xdr:colOff>142875</xdr:colOff>
                    <xdr:row>215</xdr:row>
                    <xdr:rowOff>161925</xdr:rowOff>
                  </from>
                  <to>
                    <xdr:col>54</xdr:col>
                    <xdr:colOff>104775</xdr:colOff>
                    <xdr:row>217</xdr:row>
                    <xdr:rowOff>19050</xdr:rowOff>
                  </to>
                </anchor>
              </controlPr>
            </control>
          </mc:Choice>
        </mc:AlternateContent>
        <mc:AlternateContent xmlns:mc="http://schemas.openxmlformats.org/markup-compatibility/2006">
          <mc:Choice Requires="x14">
            <control shapeId="4391" r:id="rId297" name="Check Box 295">
              <controlPr defaultSize="0" autoFill="0" autoLine="0" autoPict="0">
                <anchor moveWithCells="1">
                  <from>
                    <xdr:col>54</xdr:col>
                    <xdr:colOff>142875</xdr:colOff>
                    <xdr:row>215</xdr:row>
                    <xdr:rowOff>161925</xdr:rowOff>
                  </from>
                  <to>
                    <xdr:col>56</xdr:col>
                    <xdr:colOff>104775</xdr:colOff>
                    <xdr:row>217</xdr:row>
                    <xdr:rowOff>19050</xdr:rowOff>
                  </to>
                </anchor>
              </controlPr>
            </control>
          </mc:Choice>
        </mc:AlternateContent>
        <mc:AlternateContent xmlns:mc="http://schemas.openxmlformats.org/markup-compatibility/2006">
          <mc:Choice Requires="x14">
            <control shapeId="4392" r:id="rId298" name="Check Box 296">
              <controlPr defaultSize="0" autoFill="0" autoLine="0" autoPict="0">
                <anchor moveWithCells="1">
                  <from>
                    <xdr:col>13</xdr:col>
                    <xdr:colOff>142875</xdr:colOff>
                    <xdr:row>217</xdr:row>
                    <xdr:rowOff>161925</xdr:rowOff>
                  </from>
                  <to>
                    <xdr:col>15</xdr:col>
                    <xdr:colOff>104775</xdr:colOff>
                    <xdr:row>219</xdr:row>
                    <xdr:rowOff>19050</xdr:rowOff>
                  </to>
                </anchor>
              </controlPr>
            </control>
          </mc:Choice>
        </mc:AlternateContent>
        <mc:AlternateContent xmlns:mc="http://schemas.openxmlformats.org/markup-compatibility/2006">
          <mc:Choice Requires="x14">
            <control shapeId="4393" r:id="rId299" name="Check Box 297">
              <controlPr defaultSize="0" autoFill="0" autoLine="0" autoPict="0">
                <anchor moveWithCells="1">
                  <from>
                    <xdr:col>15</xdr:col>
                    <xdr:colOff>142875</xdr:colOff>
                    <xdr:row>217</xdr:row>
                    <xdr:rowOff>161925</xdr:rowOff>
                  </from>
                  <to>
                    <xdr:col>17</xdr:col>
                    <xdr:colOff>104775</xdr:colOff>
                    <xdr:row>219</xdr:row>
                    <xdr:rowOff>19050</xdr:rowOff>
                  </to>
                </anchor>
              </controlPr>
            </control>
          </mc:Choice>
        </mc:AlternateContent>
        <mc:AlternateContent xmlns:mc="http://schemas.openxmlformats.org/markup-compatibility/2006">
          <mc:Choice Requires="x14">
            <control shapeId="4394" r:id="rId300" name="Check Box 298">
              <controlPr defaultSize="0" autoFill="0" autoLine="0" autoPict="0">
                <anchor moveWithCells="1">
                  <from>
                    <xdr:col>26</xdr:col>
                    <xdr:colOff>142875</xdr:colOff>
                    <xdr:row>217</xdr:row>
                    <xdr:rowOff>161925</xdr:rowOff>
                  </from>
                  <to>
                    <xdr:col>28</xdr:col>
                    <xdr:colOff>104775</xdr:colOff>
                    <xdr:row>219</xdr:row>
                    <xdr:rowOff>19050</xdr:rowOff>
                  </to>
                </anchor>
              </controlPr>
            </control>
          </mc:Choice>
        </mc:AlternateContent>
        <mc:AlternateContent xmlns:mc="http://schemas.openxmlformats.org/markup-compatibility/2006">
          <mc:Choice Requires="x14">
            <control shapeId="4395" r:id="rId301" name="Check Box 299">
              <controlPr defaultSize="0" autoFill="0" autoLine="0" autoPict="0">
                <anchor moveWithCells="1">
                  <from>
                    <xdr:col>28</xdr:col>
                    <xdr:colOff>142875</xdr:colOff>
                    <xdr:row>217</xdr:row>
                    <xdr:rowOff>161925</xdr:rowOff>
                  </from>
                  <to>
                    <xdr:col>30</xdr:col>
                    <xdr:colOff>104775</xdr:colOff>
                    <xdr:row>219</xdr:row>
                    <xdr:rowOff>19050</xdr:rowOff>
                  </to>
                </anchor>
              </controlPr>
            </control>
          </mc:Choice>
        </mc:AlternateContent>
        <mc:AlternateContent xmlns:mc="http://schemas.openxmlformats.org/markup-compatibility/2006">
          <mc:Choice Requires="x14">
            <control shapeId="4396" r:id="rId302" name="Check Box 300">
              <controlPr defaultSize="0" autoFill="0" autoLine="0" autoPict="0">
                <anchor moveWithCells="1">
                  <from>
                    <xdr:col>39</xdr:col>
                    <xdr:colOff>142875</xdr:colOff>
                    <xdr:row>217</xdr:row>
                    <xdr:rowOff>161925</xdr:rowOff>
                  </from>
                  <to>
                    <xdr:col>41</xdr:col>
                    <xdr:colOff>104775</xdr:colOff>
                    <xdr:row>219</xdr:row>
                    <xdr:rowOff>19050</xdr:rowOff>
                  </to>
                </anchor>
              </controlPr>
            </control>
          </mc:Choice>
        </mc:AlternateContent>
        <mc:AlternateContent xmlns:mc="http://schemas.openxmlformats.org/markup-compatibility/2006">
          <mc:Choice Requires="x14">
            <control shapeId="4397" r:id="rId303" name="Check Box 301">
              <controlPr defaultSize="0" autoFill="0" autoLine="0" autoPict="0">
                <anchor moveWithCells="1">
                  <from>
                    <xdr:col>41</xdr:col>
                    <xdr:colOff>142875</xdr:colOff>
                    <xdr:row>217</xdr:row>
                    <xdr:rowOff>161925</xdr:rowOff>
                  </from>
                  <to>
                    <xdr:col>43</xdr:col>
                    <xdr:colOff>104775</xdr:colOff>
                    <xdr:row>219</xdr:row>
                    <xdr:rowOff>19050</xdr:rowOff>
                  </to>
                </anchor>
              </controlPr>
            </control>
          </mc:Choice>
        </mc:AlternateContent>
        <mc:AlternateContent xmlns:mc="http://schemas.openxmlformats.org/markup-compatibility/2006">
          <mc:Choice Requires="x14">
            <control shapeId="4398" r:id="rId304" name="Check Box 302">
              <controlPr defaultSize="0" autoFill="0" autoLine="0" autoPict="0">
                <anchor moveWithCells="1">
                  <from>
                    <xdr:col>52</xdr:col>
                    <xdr:colOff>142875</xdr:colOff>
                    <xdr:row>217</xdr:row>
                    <xdr:rowOff>161925</xdr:rowOff>
                  </from>
                  <to>
                    <xdr:col>54</xdr:col>
                    <xdr:colOff>104775</xdr:colOff>
                    <xdr:row>219</xdr:row>
                    <xdr:rowOff>19050</xdr:rowOff>
                  </to>
                </anchor>
              </controlPr>
            </control>
          </mc:Choice>
        </mc:AlternateContent>
        <mc:AlternateContent xmlns:mc="http://schemas.openxmlformats.org/markup-compatibility/2006">
          <mc:Choice Requires="x14">
            <control shapeId="4399" r:id="rId305" name="Check Box 303">
              <controlPr defaultSize="0" autoFill="0" autoLine="0" autoPict="0">
                <anchor moveWithCells="1">
                  <from>
                    <xdr:col>13</xdr:col>
                    <xdr:colOff>142875</xdr:colOff>
                    <xdr:row>219</xdr:row>
                    <xdr:rowOff>161925</xdr:rowOff>
                  </from>
                  <to>
                    <xdr:col>15</xdr:col>
                    <xdr:colOff>104775</xdr:colOff>
                    <xdr:row>221</xdr:row>
                    <xdr:rowOff>19050</xdr:rowOff>
                  </to>
                </anchor>
              </controlPr>
            </control>
          </mc:Choice>
        </mc:AlternateContent>
        <mc:AlternateContent xmlns:mc="http://schemas.openxmlformats.org/markup-compatibility/2006">
          <mc:Choice Requires="x14">
            <control shapeId="4400" r:id="rId306" name="Check Box 304">
              <controlPr defaultSize="0" autoFill="0" autoLine="0" autoPict="0">
                <anchor moveWithCells="1">
                  <from>
                    <xdr:col>15</xdr:col>
                    <xdr:colOff>142875</xdr:colOff>
                    <xdr:row>219</xdr:row>
                    <xdr:rowOff>161925</xdr:rowOff>
                  </from>
                  <to>
                    <xdr:col>17</xdr:col>
                    <xdr:colOff>104775</xdr:colOff>
                    <xdr:row>221</xdr:row>
                    <xdr:rowOff>19050</xdr:rowOff>
                  </to>
                </anchor>
              </controlPr>
            </control>
          </mc:Choice>
        </mc:AlternateContent>
        <mc:AlternateContent xmlns:mc="http://schemas.openxmlformats.org/markup-compatibility/2006">
          <mc:Choice Requires="x14">
            <control shapeId="4401" r:id="rId307" name="Check Box 305">
              <controlPr defaultSize="0" autoFill="0" autoLine="0" autoPict="0">
                <anchor moveWithCells="1">
                  <from>
                    <xdr:col>26</xdr:col>
                    <xdr:colOff>142875</xdr:colOff>
                    <xdr:row>219</xdr:row>
                    <xdr:rowOff>161925</xdr:rowOff>
                  </from>
                  <to>
                    <xdr:col>28</xdr:col>
                    <xdr:colOff>104775</xdr:colOff>
                    <xdr:row>221</xdr:row>
                    <xdr:rowOff>19050</xdr:rowOff>
                  </to>
                </anchor>
              </controlPr>
            </control>
          </mc:Choice>
        </mc:AlternateContent>
        <mc:AlternateContent xmlns:mc="http://schemas.openxmlformats.org/markup-compatibility/2006">
          <mc:Choice Requires="x14">
            <control shapeId="4402" r:id="rId308" name="Check Box 306">
              <controlPr defaultSize="0" autoFill="0" autoLine="0" autoPict="0">
                <anchor moveWithCells="1">
                  <from>
                    <xdr:col>28</xdr:col>
                    <xdr:colOff>142875</xdr:colOff>
                    <xdr:row>219</xdr:row>
                    <xdr:rowOff>161925</xdr:rowOff>
                  </from>
                  <to>
                    <xdr:col>30</xdr:col>
                    <xdr:colOff>104775</xdr:colOff>
                    <xdr:row>221</xdr:row>
                    <xdr:rowOff>19050</xdr:rowOff>
                  </to>
                </anchor>
              </controlPr>
            </control>
          </mc:Choice>
        </mc:AlternateContent>
        <mc:AlternateContent xmlns:mc="http://schemas.openxmlformats.org/markup-compatibility/2006">
          <mc:Choice Requires="x14">
            <control shapeId="4403" r:id="rId309" name="Check Box 307">
              <controlPr defaultSize="0" autoFill="0" autoLine="0" autoPict="0">
                <anchor moveWithCells="1">
                  <from>
                    <xdr:col>39</xdr:col>
                    <xdr:colOff>142875</xdr:colOff>
                    <xdr:row>219</xdr:row>
                    <xdr:rowOff>161925</xdr:rowOff>
                  </from>
                  <to>
                    <xdr:col>41</xdr:col>
                    <xdr:colOff>104775</xdr:colOff>
                    <xdr:row>221</xdr:row>
                    <xdr:rowOff>19050</xdr:rowOff>
                  </to>
                </anchor>
              </controlPr>
            </control>
          </mc:Choice>
        </mc:AlternateContent>
        <mc:AlternateContent xmlns:mc="http://schemas.openxmlformats.org/markup-compatibility/2006">
          <mc:Choice Requires="x14">
            <control shapeId="4404" r:id="rId310" name="Check Box 308">
              <controlPr defaultSize="0" autoFill="0" autoLine="0" autoPict="0">
                <anchor moveWithCells="1">
                  <from>
                    <xdr:col>41</xdr:col>
                    <xdr:colOff>142875</xdr:colOff>
                    <xdr:row>219</xdr:row>
                    <xdr:rowOff>161925</xdr:rowOff>
                  </from>
                  <to>
                    <xdr:col>43</xdr:col>
                    <xdr:colOff>104775</xdr:colOff>
                    <xdr:row>221</xdr:row>
                    <xdr:rowOff>19050</xdr:rowOff>
                  </to>
                </anchor>
              </controlPr>
            </control>
          </mc:Choice>
        </mc:AlternateContent>
        <mc:AlternateContent xmlns:mc="http://schemas.openxmlformats.org/markup-compatibility/2006">
          <mc:Choice Requires="x14">
            <control shapeId="4405" r:id="rId311" name="Check Box 309">
              <controlPr defaultSize="0" autoFill="0" autoLine="0" autoPict="0">
                <anchor moveWithCells="1">
                  <from>
                    <xdr:col>52</xdr:col>
                    <xdr:colOff>142875</xdr:colOff>
                    <xdr:row>219</xdr:row>
                    <xdr:rowOff>161925</xdr:rowOff>
                  </from>
                  <to>
                    <xdr:col>54</xdr:col>
                    <xdr:colOff>104775</xdr:colOff>
                    <xdr:row>221</xdr:row>
                    <xdr:rowOff>19050</xdr:rowOff>
                  </to>
                </anchor>
              </controlPr>
            </control>
          </mc:Choice>
        </mc:AlternateContent>
        <mc:AlternateContent xmlns:mc="http://schemas.openxmlformats.org/markup-compatibility/2006">
          <mc:Choice Requires="x14">
            <control shapeId="4406" r:id="rId312" name="Check Box 310">
              <controlPr defaultSize="0" autoFill="0" autoLine="0" autoPict="0">
                <anchor moveWithCells="1">
                  <from>
                    <xdr:col>54</xdr:col>
                    <xdr:colOff>142875</xdr:colOff>
                    <xdr:row>219</xdr:row>
                    <xdr:rowOff>161925</xdr:rowOff>
                  </from>
                  <to>
                    <xdr:col>56</xdr:col>
                    <xdr:colOff>104775</xdr:colOff>
                    <xdr:row>221</xdr:row>
                    <xdr:rowOff>19050</xdr:rowOff>
                  </to>
                </anchor>
              </controlPr>
            </control>
          </mc:Choice>
        </mc:AlternateContent>
        <mc:AlternateContent xmlns:mc="http://schemas.openxmlformats.org/markup-compatibility/2006">
          <mc:Choice Requires="x14">
            <control shapeId="4407" r:id="rId313" name="Check Box 311">
              <controlPr defaultSize="0" autoFill="0" autoLine="0" autoPict="0">
                <anchor moveWithCells="1">
                  <from>
                    <xdr:col>13</xdr:col>
                    <xdr:colOff>142875</xdr:colOff>
                    <xdr:row>221</xdr:row>
                    <xdr:rowOff>161925</xdr:rowOff>
                  </from>
                  <to>
                    <xdr:col>15</xdr:col>
                    <xdr:colOff>104775</xdr:colOff>
                    <xdr:row>223</xdr:row>
                    <xdr:rowOff>19050</xdr:rowOff>
                  </to>
                </anchor>
              </controlPr>
            </control>
          </mc:Choice>
        </mc:AlternateContent>
        <mc:AlternateContent xmlns:mc="http://schemas.openxmlformats.org/markup-compatibility/2006">
          <mc:Choice Requires="x14">
            <control shapeId="4408" r:id="rId314" name="Check Box 312">
              <controlPr defaultSize="0" autoFill="0" autoLine="0" autoPict="0">
                <anchor moveWithCells="1">
                  <from>
                    <xdr:col>15</xdr:col>
                    <xdr:colOff>142875</xdr:colOff>
                    <xdr:row>221</xdr:row>
                    <xdr:rowOff>161925</xdr:rowOff>
                  </from>
                  <to>
                    <xdr:col>17</xdr:col>
                    <xdr:colOff>104775</xdr:colOff>
                    <xdr:row>223</xdr:row>
                    <xdr:rowOff>19050</xdr:rowOff>
                  </to>
                </anchor>
              </controlPr>
            </control>
          </mc:Choice>
        </mc:AlternateContent>
        <mc:AlternateContent xmlns:mc="http://schemas.openxmlformats.org/markup-compatibility/2006">
          <mc:Choice Requires="x14">
            <control shapeId="4409" r:id="rId315" name="Check Box 313">
              <controlPr defaultSize="0" autoFill="0" autoLine="0" autoPict="0">
                <anchor moveWithCells="1">
                  <from>
                    <xdr:col>26</xdr:col>
                    <xdr:colOff>142875</xdr:colOff>
                    <xdr:row>221</xdr:row>
                    <xdr:rowOff>161925</xdr:rowOff>
                  </from>
                  <to>
                    <xdr:col>28</xdr:col>
                    <xdr:colOff>104775</xdr:colOff>
                    <xdr:row>223</xdr:row>
                    <xdr:rowOff>19050</xdr:rowOff>
                  </to>
                </anchor>
              </controlPr>
            </control>
          </mc:Choice>
        </mc:AlternateContent>
        <mc:AlternateContent xmlns:mc="http://schemas.openxmlformats.org/markup-compatibility/2006">
          <mc:Choice Requires="x14">
            <control shapeId="4410" r:id="rId316" name="Check Box 314">
              <controlPr defaultSize="0" autoFill="0" autoLine="0" autoPict="0">
                <anchor moveWithCells="1">
                  <from>
                    <xdr:col>39</xdr:col>
                    <xdr:colOff>142875</xdr:colOff>
                    <xdr:row>221</xdr:row>
                    <xdr:rowOff>161925</xdr:rowOff>
                  </from>
                  <to>
                    <xdr:col>41</xdr:col>
                    <xdr:colOff>104775</xdr:colOff>
                    <xdr:row>223</xdr:row>
                    <xdr:rowOff>19050</xdr:rowOff>
                  </to>
                </anchor>
              </controlPr>
            </control>
          </mc:Choice>
        </mc:AlternateContent>
        <mc:AlternateContent xmlns:mc="http://schemas.openxmlformats.org/markup-compatibility/2006">
          <mc:Choice Requires="x14">
            <control shapeId="4411" r:id="rId317" name="Check Box 315">
              <controlPr defaultSize="0" autoFill="0" autoLine="0" autoPict="0">
                <anchor moveWithCells="1">
                  <from>
                    <xdr:col>41</xdr:col>
                    <xdr:colOff>142875</xdr:colOff>
                    <xdr:row>221</xdr:row>
                    <xdr:rowOff>161925</xdr:rowOff>
                  </from>
                  <to>
                    <xdr:col>43</xdr:col>
                    <xdr:colOff>104775</xdr:colOff>
                    <xdr:row>223</xdr:row>
                    <xdr:rowOff>19050</xdr:rowOff>
                  </to>
                </anchor>
              </controlPr>
            </control>
          </mc:Choice>
        </mc:AlternateContent>
        <mc:AlternateContent xmlns:mc="http://schemas.openxmlformats.org/markup-compatibility/2006">
          <mc:Choice Requires="x14">
            <control shapeId="4412" r:id="rId318" name="Check Box 316">
              <controlPr defaultSize="0" autoFill="0" autoLine="0" autoPict="0">
                <anchor moveWithCells="1">
                  <from>
                    <xdr:col>52</xdr:col>
                    <xdr:colOff>142875</xdr:colOff>
                    <xdr:row>221</xdr:row>
                    <xdr:rowOff>161925</xdr:rowOff>
                  </from>
                  <to>
                    <xdr:col>54</xdr:col>
                    <xdr:colOff>104775</xdr:colOff>
                    <xdr:row>223</xdr:row>
                    <xdr:rowOff>19050</xdr:rowOff>
                  </to>
                </anchor>
              </controlPr>
            </control>
          </mc:Choice>
        </mc:AlternateContent>
        <mc:AlternateContent xmlns:mc="http://schemas.openxmlformats.org/markup-compatibility/2006">
          <mc:Choice Requires="x14">
            <control shapeId="4413" r:id="rId319" name="Check Box 317">
              <controlPr defaultSize="0" autoFill="0" autoLine="0" autoPict="0">
                <anchor moveWithCells="1">
                  <from>
                    <xdr:col>54</xdr:col>
                    <xdr:colOff>142875</xdr:colOff>
                    <xdr:row>221</xdr:row>
                    <xdr:rowOff>161925</xdr:rowOff>
                  </from>
                  <to>
                    <xdr:col>56</xdr:col>
                    <xdr:colOff>104775</xdr:colOff>
                    <xdr:row>223</xdr:row>
                    <xdr:rowOff>19050</xdr:rowOff>
                  </to>
                </anchor>
              </controlPr>
            </control>
          </mc:Choice>
        </mc:AlternateContent>
        <mc:AlternateContent xmlns:mc="http://schemas.openxmlformats.org/markup-compatibility/2006">
          <mc:Choice Requires="x14">
            <control shapeId="4414" r:id="rId320" name="Check Box 318">
              <controlPr defaultSize="0" autoFill="0" autoLine="0" autoPict="0">
                <anchor moveWithCells="1">
                  <from>
                    <xdr:col>13</xdr:col>
                    <xdr:colOff>142875</xdr:colOff>
                    <xdr:row>223</xdr:row>
                    <xdr:rowOff>161925</xdr:rowOff>
                  </from>
                  <to>
                    <xdr:col>15</xdr:col>
                    <xdr:colOff>104775</xdr:colOff>
                    <xdr:row>225</xdr:row>
                    <xdr:rowOff>19050</xdr:rowOff>
                  </to>
                </anchor>
              </controlPr>
            </control>
          </mc:Choice>
        </mc:AlternateContent>
        <mc:AlternateContent xmlns:mc="http://schemas.openxmlformats.org/markup-compatibility/2006">
          <mc:Choice Requires="x14">
            <control shapeId="4415" r:id="rId321" name="Check Box 319">
              <controlPr defaultSize="0" autoFill="0" autoLine="0" autoPict="0">
                <anchor moveWithCells="1">
                  <from>
                    <xdr:col>15</xdr:col>
                    <xdr:colOff>142875</xdr:colOff>
                    <xdr:row>223</xdr:row>
                    <xdr:rowOff>161925</xdr:rowOff>
                  </from>
                  <to>
                    <xdr:col>17</xdr:col>
                    <xdr:colOff>104775</xdr:colOff>
                    <xdr:row>225</xdr:row>
                    <xdr:rowOff>19050</xdr:rowOff>
                  </to>
                </anchor>
              </controlPr>
            </control>
          </mc:Choice>
        </mc:AlternateContent>
        <mc:AlternateContent xmlns:mc="http://schemas.openxmlformats.org/markup-compatibility/2006">
          <mc:Choice Requires="x14">
            <control shapeId="4416" r:id="rId322" name="Check Box 320">
              <controlPr defaultSize="0" autoFill="0" autoLine="0" autoPict="0">
                <anchor moveWithCells="1">
                  <from>
                    <xdr:col>26</xdr:col>
                    <xdr:colOff>142875</xdr:colOff>
                    <xdr:row>223</xdr:row>
                    <xdr:rowOff>161925</xdr:rowOff>
                  </from>
                  <to>
                    <xdr:col>28</xdr:col>
                    <xdr:colOff>104775</xdr:colOff>
                    <xdr:row>225</xdr:row>
                    <xdr:rowOff>19050</xdr:rowOff>
                  </to>
                </anchor>
              </controlPr>
            </control>
          </mc:Choice>
        </mc:AlternateContent>
        <mc:AlternateContent xmlns:mc="http://schemas.openxmlformats.org/markup-compatibility/2006">
          <mc:Choice Requires="x14">
            <control shapeId="4417" r:id="rId323" name="Check Box 321">
              <controlPr defaultSize="0" autoFill="0" autoLine="0" autoPict="0">
                <anchor moveWithCells="1">
                  <from>
                    <xdr:col>39</xdr:col>
                    <xdr:colOff>142875</xdr:colOff>
                    <xdr:row>223</xdr:row>
                    <xdr:rowOff>161925</xdr:rowOff>
                  </from>
                  <to>
                    <xdr:col>41</xdr:col>
                    <xdr:colOff>104775</xdr:colOff>
                    <xdr:row>225</xdr:row>
                    <xdr:rowOff>19050</xdr:rowOff>
                  </to>
                </anchor>
              </controlPr>
            </control>
          </mc:Choice>
        </mc:AlternateContent>
        <mc:AlternateContent xmlns:mc="http://schemas.openxmlformats.org/markup-compatibility/2006">
          <mc:Choice Requires="x14">
            <control shapeId="4418" r:id="rId324" name="Check Box 322">
              <controlPr defaultSize="0" autoFill="0" autoLine="0" autoPict="0">
                <anchor moveWithCells="1">
                  <from>
                    <xdr:col>52</xdr:col>
                    <xdr:colOff>142875</xdr:colOff>
                    <xdr:row>223</xdr:row>
                    <xdr:rowOff>161925</xdr:rowOff>
                  </from>
                  <to>
                    <xdr:col>54</xdr:col>
                    <xdr:colOff>104775</xdr:colOff>
                    <xdr:row>225</xdr:row>
                    <xdr:rowOff>19050</xdr:rowOff>
                  </to>
                </anchor>
              </controlPr>
            </control>
          </mc:Choice>
        </mc:AlternateContent>
        <mc:AlternateContent xmlns:mc="http://schemas.openxmlformats.org/markup-compatibility/2006">
          <mc:Choice Requires="x14">
            <control shapeId="4419" r:id="rId325" name="Check Box 323">
              <controlPr defaultSize="0" autoFill="0" autoLine="0" autoPict="0">
                <anchor moveWithCells="1">
                  <from>
                    <xdr:col>13</xdr:col>
                    <xdr:colOff>142875</xdr:colOff>
                    <xdr:row>225</xdr:row>
                    <xdr:rowOff>161925</xdr:rowOff>
                  </from>
                  <to>
                    <xdr:col>15</xdr:col>
                    <xdr:colOff>104775</xdr:colOff>
                    <xdr:row>227</xdr:row>
                    <xdr:rowOff>19050</xdr:rowOff>
                  </to>
                </anchor>
              </controlPr>
            </control>
          </mc:Choice>
        </mc:AlternateContent>
        <mc:AlternateContent xmlns:mc="http://schemas.openxmlformats.org/markup-compatibility/2006">
          <mc:Choice Requires="x14">
            <control shapeId="4420" r:id="rId326" name="Check Box 324">
              <controlPr defaultSize="0" autoFill="0" autoLine="0" autoPict="0">
                <anchor moveWithCells="1">
                  <from>
                    <xdr:col>26</xdr:col>
                    <xdr:colOff>142875</xdr:colOff>
                    <xdr:row>225</xdr:row>
                    <xdr:rowOff>161925</xdr:rowOff>
                  </from>
                  <to>
                    <xdr:col>28</xdr:col>
                    <xdr:colOff>104775</xdr:colOff>
                    <xdr:row>227</xdr:row>
                    <xdr:rowOff>19050</xdr:rowOff>
                  </to>
                </anchor>
              </controlPr>
            </control>
          </mc:Choice>
        </mc:AlternateContent>
        <mc:AlternateContent xmlns:mc="http://schemas.openxmlformats.org/markup-compatibility/2006">
          <mc:Choice Requires="x14">
            <control shapeId="4421" r:id="rId327" name="Check Box 325">
              <controlPr defaultSize="0" autoFill="0" autoLine="0" autoPict="0">
                <anchor moveWithCells="1">
                  <from>
                    <xdr:col>28</xdr:col>
                    <xdr:colOff>142875</xdr:colOff>
                    <xdr:row>225</xdr:row>
                    <xdr:rowOff>161925</xdr:rowOff>
                  </from>
                  <to>
                    <xdr:col>30</xdr:col>
                    <xdr:colOff>104775</xdr:colOff>
                    <xdr:row>227</xdr:row>
                    <xdr:rowOff>19050</xdr:rowOff>
                  </to>
                </anchor>
              </controlPr>
            </control>
          </mc:Choice>
        </mc:AlternateContent>
        <mc:AlternateContent xmlns:mc="http://schemas.openxmlformats.org/markup-compatibility/2006">
          <mc:Choice Requires="x14">
            <control shapeId="4422" r:id="rId328" name="Check Box 326">
              <controlPr defaultSize="0" autoFill="0" autoLine="0" autoPict="0">
                <anchor moveWithCells="1">
                  <from>
                    <xdr:col>39</xdr:col>
                    <xdr:colOff>142875</xdr:colOff>
                    <xdr:row>225</xdr:row>
                    <xdr:rowOff>161925</xdr:rowOff>
                  </from>
                  <to>
                    <xdr:col>41</xdr:col>
                    <xdr:colOff>104775</xdr:colOff>
                    <xdr:row>227</xdr:row>
                    <xdr:rowOff>19050</xdr:rowOff>
                  </to>
                </anchor>
              </controlPr>
            </control>
          </mc:Choice>
        </mc:AlternateContent>
        <mc:AlternateContent xmlns:mc="http://schemas.openxmlformats.org/markup-compatibility/2006">
          <mc:Choice Requires="x14">
            <control shapeId="4423" r:id="rId329" name="Check Box 327">
              <controlPr defaultSize="0" autoFill="0" autoLine="0" autoPict="0">
                <anchor moveWithCells="1">
                  <from>
                    <xdr:col>41</xdr:col>
                    <xdr:colOff>142875</xdr:colOff>
                    <xdr:row>225</xdr:row>
                    <xdr:rowOff>161925</xdr:rowOff>
                  </from>
                  <to>
                    <xdr:col>43</xdr:col>
                    <xdr:colOff>104775</xdr:colOff>
                    <xdr:row>227</xdr:row>
                    <xdr:rowOff>19050</xdr:rowOff>
                  </to>
                </anchor>
              </controlPr>
            </control>
          </mc:Choice>
        </mc:AlternateContent>
        <mc:AlternateContent xmlns:mc="http://schemas.openxmlformats.org/markup-compatibility/2006">
          <mc:Choice Requires="x14">
            <control shapeId="4424" r:id="rId330" name="Check Box 328">
              <controlPr defaultSize="0" autoFill="0" autoLine="0" autoPict="0">
                <anchor moveWithCells="1">
                  <from>
                    <xdr:col>52</xdr:col>
                    <xdr:colOff>142875</xdr:colOff>
                    <xdr:row>225</xdr:row>
                    <xdr:rowOff>161925</xdr:rowOff>
                  </from>
                  <to>
                    <xdr:col>54</xdr:col>
                    <xdr:colOff>104775</xdr:colOff>
                    <xdr:row>227</xdr:row>
                    <xdr:rowOff>19050</xdr:rowOff>
                  </to>
                </anchor>
              </controlPr>
            </control>
          </mc:Choice>
        </mc:AlternateContent>
        <mc:AlternateContent xmlns:mc="http://schemas.openxmlformats.org/markup-compatibility/2006">
          <mc:Choice Requires="x14">
            <control shapeId="4425" r:id="rId331" name="Check Box 329">
              <controlPr defaultSize="0" autoFill="0" autoLine="0" autoPict="0">
                <anchor moveWithCells="1">
                  <from>
                    <xdr:col>13</xdr:col>
                    <xdr:colOff>142875</xdr:colOff>
                    <xdr:row>227</xdr:row>
                    <xdr:rowOff>161925</xdr:rowOff>
                  </from>
                  <to>
                    <xdr:col>15</xdr:col>
                    <xdr:colOff>104775</xdr:colOff>
                    <xdr:row>229</xdr:row>
                    <xdr:rowOff>19050</xdr:rowOff>
                  </to>
                </anchor>
              </controlPr>
            </control>
          </mc:Choice>
        </mc:AlternateContent>
        <mc:AlternateContent xmlns:mc="http://schemas.openxmlformats.org/markup-compatibility/2006">
          <mc:Choice Requires="x14">
            <control shapeId="4426" r:id="rId332" name="Check Box 330">
              <controlPr defaultSize="0" autoFill="0" autoLine="0" autoPict="0">
                <anchor moveWithCells="1">
                  <from>
                    <xdr:col>15</xdr:col>
                    <xdr:colOff>142875</xdr:colOff>
                    <xdr:row>227</xdr:row>
                    <xdr:rowOff>161925</xdr:rowOff>
                  </from>
                  <to>
                    <xdr:col>17</xdr:col>
                    <xdr:colOff>104775</xdr:colOff>
                    <xdr:row>229</xdr:row>
                    <xdr:rowOff>19050</xdr:rowOff>
                  </to>
                </anchor>
              </controlPr>
            </control>
          </mc:Choice>
        </mc:AlternateContent>
        <mc:AlternateContent xmlns:mc="http://schemas.openxmlformats.org/markup-compatibility/2006">
          <mc:Choice Requires="x14">
            <control shapeId="4427" r:id="rId333" name="Check Box 331">
              <controlPr defaultSize="0" autoFill="0" autoLine="0" autoPict="0">
                <anchor moveWithCells="1">
                  <from>
                    <xdr:col>26</xdr:col>
                    <xdr:colOff>142875</xdr:colOff>
                    <xdr:row>227</xdr:row>
                    <xdr:rowOff>161925</xdr:rowOff>
                  </from>
                  <to>
                    <xdr:col>28</xdr:col>
                    <xdr:colOff>104775</xdr:colOff>
                    <xdr:row>229</xdr:row>
                    <xdr:rowOff>19050</xdr:rowOff>
                  </to>
                </anchor>
              </controlPr>
            </control>
          </mc:Choice>
        </mc:AlternateContent>
        <mc:AlternateContent xmlns:mc="http://schemas.openxmlformats.org/markup-compatibility/2006">
          <mc:Choice Requires="x14">
            <control shapeId="4428" r:id="rId334" name="Check Box 332">
              <controlPr defaultSize="0" autoFill="0" autoLine="0" autoPict="0">
                <anchor moveWithCells="1">
                  <from>
                    <xdr:col>28</xdr:col>
                    <xdr:colOff>142875</xdr:colOff>
                    <xdr:row>227</xdr:row>
                    <xdr:rowOff>161925</xdr:rowOff>
                  </from>
                  <to>
                    <xdr:col>30</xdr:col>
                    <xdr:colOff>104775</xdr:colOff>
                    <xdr:row>229</xdr:row>
                    <xdr:rowOff>19050</xdr:rowOff>
                  </to>
                </anchor>
              </controlPr>
            </control>
          </mc:Choice>
        </mc:AlternateContent>
        <mc:AlternateContent xmlns:mc="http://schemas.openxmlformats.org/markup-compatibility/2006">
          <mc:Choice Requires="x14">
            <control shapeId="4429" r:id="rId335" name="Check Box 333">
              <controlPr defaultSize="0" autoFill="0" autoLine="0" autoPict="0">
                <anchor moveWithCells="1">
                  <from>
                    <xdr:col>39</xdr:col>
                    <xdr:colOff>142875</xdr:colOff>
                    <xdr:row>227</xdr:row>
                    <xdr:rowOff>161925</xdr:rowOff>
                  </from>
                  <to>
                    <xdr:col>41</xdr:col>
                    <xdr:colOff>104775</xdr:colOff>
                    <xdr:row>229</xdr:row>
                    <xdr:rowOff>19050</xdr:rowOff>
                  </to>
                </anchor>
              </controlPr>
            </control>
          </mc:Choice>
        </mc:AlternateContent>
        <mc:AlternateContent xmlns:mc="http://schemas.openxmlformats.org/markup-compatibility/2006">
          <mc:Choice Requires="x14">
            <control shapeId="4430" r:id="rId336" name="Check Box 334">
              <controlPr defaultSize="0" autoFill="0" autoLine="0" autoPict="0">
                <anchor moveWithCells="1">
                  <from>
                    <xdr:col>52</xdr:col>
                    <xdr:colOff>142875</xdr:colOff>
                    <xdr:row>227</xdr:row>
                    <xdr:rowOff>161925</xdr:rowOff>
                  </from>
                  <to>
                    <xdr:col>54</xdr:col>
                    <xdr:colOff>104775</xdr:colOff>
                    <xdr:row>229</xdr:row>
                    <xdr:rowOff>19050</xdr:rowOff>
                  </to>
                </anchor>
              </controlPr>
            </control>
          </mc:Choice>
        </mc:AlternateContent>
        <mc:AlternateContent xmlns:mc="http://schemas.openxmlformats.org/markup-compatibility/2006">
          <mc:Choice Requires="x14">
            <control shapeId="4431" r:id="rId337" name="Check Box 335">
              <controlPr defaultSize="0" autoFill="0" autoLine="0" autoPict="0">
                <anchor moveWithCells="1">
                  <from>
                    <xdr:col>13</xdr:col>
                    <xdr:colOff>142875</xdr:colOff>
                    <xdr:row>229</xdr:row>
                    <xdr:rowOff>161925</xdr:rowOff>
                  </from>
                  <to>
                    <xdr:col>15</xdr:col>
                    <xdr:colOff>104775</xdr:colOff>
                    <xdr:row>231</xdr:row>
                    <xdr:rowOff>19050</xdr:rowOff>
                  </to>
                </anchor>
              </controlPr>
            </control>
          </mc:Choice>
        </mc:AlternateContent>
        <mc:AlternateContent xmlns:mc="http://schemas.openxmlformats.org/markup-compatibility/2006">
          <mc:Choice Requires="x14">
            <control shapeId="4432" r:id="rId338" name="Check Box 336">
              <controlPr defaultSize="0" autoFill="0" autoLine="0" autoPict="0">
                <anchor moveWithCells="1">
                  <from>
                    <xdr:col>15</xdr:col>
                    <xdr:colOff>142875</xdr:colOff>
                    <xdr:row>229</xdr:row>
                    <xdr:rowOff>161925</xdr:rowOff>
                  </from>
                  <to>
                    <xdr:col>17</xdr:col>
                    <xdr:colOff>104775</xdr:colOff>
                    <xdr:row>231</xdr:row>
                    <xdr:rowOff>19050</xdr:rowOff>
                  </to>
                </anchor>
              </controlPr>
            </control>
          </mc:Choice>
        </mc:AlternateContent>
        <mc:AlternateContent xmlns:mc="http://schemas.openxmlformats.org/markup-compatibility/2006">
          <mc:Choice Requires="x14">
            <control shapeId="4433" r:id="rId339" name="Check Box 337">
              <controlPr defaultSize="0" autoFill="0" autoLine="0" autoPict="0">
                <anchor moveWithCells="1">
                  <from>
                    <xdr:col>26</xdr:col>
                    <xdr:colOff>142875</xdr:colOff>
                    <xdr:row>229</xdr:row>
                    <xdr:rowOff>161925</xdr:rowOff>
                  </from>
                  <to>
                    <xdr:col>28</xdr:col>
                    <xdr:colOff>104775</xdr:colOff>
                    <xdr:row>231</xdr:row>
                    <xdr:rowOff>19050</xdr:rowOff>
                  </to>
                </anchor>
              </controlPr>
            </control>
          </mc:Choice>
        </mc:AlternateContent>
        <mc:AlternateContent xmlns:mc="http://schemas.openxmlformats.org/markup-compatibility/2006">
          <mc:Choice Requires="x14">
            <control shapeId="4434" r:id="rId340" name="Check Box 338">
              <controlPr defaultSize="0" autoFill="0" autoLine="0" autoPict="0">
                <anchor moveWithCells="1">
                  <from>
                    <xdr:col>39</xdr:col>
                    <xdr:colOff>142875</xdr:colOff>
                    <xdr:row>229</xdr:row>
                    <xdr:rowOff>161925</xdr:rowOff>
                  </from>
                  <to>
                    <xdr:col>41</xdr:col>
                    <xdr:colOff>104775</xdr:colOff>
                    <xdr:row>231</xdr:row>
                    <xdr:rowOff>19050</xdr:rowOff>
                  </to>
                </anchor>
              </controlPr>
            </control>
          </mc:Choice>
        </mc:AlternateContent>
        <mc:AlternateContent xmlns:mc="http://schemas.openxmlformats.org/markup-compatibility/2006">
          <mc:Choice Requires="x14">
            <control shapeId="4435" r:id="rId341" name="Check Box 339">
              <controlPr defaultSize="0" autoFill="0" autoLine="0" autoPict="0">
                <anchor moveWithCells="1">
                  <from>
                    <xdr:col>41</xdr:col>
                    <xdr:colOff>142875</xdr:colOff>
                    <xdr:row>229</xdr:row>
                    <xdr:rowOff>161925</xdr:rowOff>
                  </from>
                  <to>
                    <xdr:col>43</xdr:col>
                    <xdr:colOff>104775</xdr:colOff>
                    <xdr:row>231</xdr:row>
                    <xdr:rowOff>19050</xdr:rowOff>
                  </to>
                </anchor>
              </controlPr>
            </control>
          </mc:Choice>
        </mc:AlternateContent>
        <mc:AlternateContent xmlns:mc="http://schemas.openxmlformats.org/markup-compatibility/2006">
          <mc:Choice Requires="x14">
            <control shapeId="4436" r:id="rId342" name="Check Box 340">
              <controlPr defaultSize="0" autoFill="0" autoLine="0" autoPict="0">
                <anchor moveWithCells="1">
                  <from>
                    <xdr:col>52</xdr:col>
                    <xdr:colOff>142875</xdr:colOff>
                    <xdr:row>229</xdr:row>
                    <xdr:rowOff>161925</xdr:rowOff>
                  </from>
                  <to>
                    <xdr:col>54</xdr:col>
                    <xdr:colOff>104775</xdr:colOff>
                    <xdr:row>231</xdr:row>
                    <xdr:rowOff>19050</xdr:rowOff>
                  </to>
                </anchor>
              </controlPr>
            </control>
          </mc:Choice>
        </mc:AlternateContent>
        <mc:AlternateContent xmlns:mc="http://schemas.openxmlformats.org/markup-compatibility/2006">
          <mc:Choice Requires="x14">
            <control shapeId="4437" r:id="rId343" name="Check Box 341">
              <controlPr defaultSize="0" autoFill="0" autoLine="0" autoPict="0">
                <anchor moveWithCells="1">
                  <from>
                    <xdr:col>54</xdr:col>
                    <xdr:colOff>142875</xdr:colOff>
                    <xdr:row>229</xdr:row>
                    <xdr:rowOff>161925</xdr:rowOff>
                  </from>
                  <to>
                    <xdr:col>56</xdr:col>
                    <xdr:colOff>104775</xdr:colOff>
                    <xdr:row>231</xdr:row>
                    <xdr:rowOff>19050</xdr:rowOff>
                  </to>
                </anchor>
              </controlPr>
            </control>
          </mc:Choice>
        </mc:AlternateContent>
        <mc:AlternateContent xmlns:mc="http://schemas.openxmlformats.org/markup-compatibility/2006">
          <mc:Choice Requires="x14">
            <control shapeId="4438" r:id="rId344" name="Check Box 342">
              <controlPr defaultSize="0" autoFill="0" autoLine="0" autoPict="0">
                <anchor moveWithCells="1">
                  <from>
                    <xdr:col>13</xdr:col>
                    <xdr:colOff>142875</xdr:colOff>
                    <xdr:row>231</xdr:row>
                    <xdr:rowOff>161925</xdr:rowOff>
                  </from>
                  <to>
                    <xdr:col>15</xdr:col>
                    <xdr:colOff>104775</xdr:colOff>
                    <xdr:row>233</xdr:row>
                    <xdr:rowOff>19050</xdr:rowOff>
                  </to>
                </anchor>
              </controlPr>
            </control>
          </mc:Choice>
        </mc:AlternateContent>
        <mc:AlternateContent xmlns:mc="http://schemas.openxmlformats.org/markup-compatibility/2006">
          <mc:Choice Requires="x14">
            <control shapeId="4439" r:id="rId345" name="Check Box 343">
              <controlPr defaultSize="0" autoFill="0" autoLine="0" autoPict="0">
                <anchor moveWithCells="1">
                  <from>
                    <xdr:col>26</xdr:col>
                    <xdr:colOff>142875</xdr:colOff>
                    <xdr:row>231</xdr:row>
                    <xdr:rowOff>161925</xdr:rowOff>
                  </from>
                  <to>
                    <xdr:col>28</xdr:col>
                    <xdr:colOff>104775</xdr:colOff>
                    <xdr:row>233</xdr:row>
                    <xdr:rowOff>19050</xdr:rowOff>
                  </to>
                </anchor>
              </controlPr>
            </control>
          </mc:Choice>
        </mc:AlternateContent>
        <mc:AlternateContent xmlns:mc="http://schemas.openxmlformats.org/markup-compatibility/2006">
          <mc:Choice Requires="x14">
            <control shapeId="4440" r:id="rId346" name="Check Box 344">
              <controlPr defaultSize="0" autoFill="0" autoLine="0" autoPict="0">
                <anchor moveWithCells="1">
                  <from>
                    <xdr:col>39</xdr:col>
                    <xdr:colOff>142875</xdr:colOff>
                    <xdr:row>231</xdr:row>
                    <xdr:rowOff>161925</xdr:rowOff>
                  </from>
                  <to>
                    <xdr:col>41</xdr:col>
                    <xdr:colOff>104775</xdr:colOff>
                    <xdr:row>233</xdr:row>
                    <xdr:rowOff>19050</xdr:rowOff>
                  </to>
                </anchor>
              </controlPr>
            </control>
          </mc:Choice>
        </mc:AlternateContent>
        <mc:AlternateContent xmlns:mc="http://schemas.openxmlformats.org/markup-compatibility/2006">
          <mc:Choice Requires="x14">
            <control shapeId="4441" r:id="rId347" name="Check Box 345">
              <controlPr defaultSize="0" autoFill="0" autoLine="0" autoPict="0">
                <anchor moveWithCells="1">
                  <from>
                    <xdr:col>52</xdr:col>
                    <xdr:colOff>142875</xdr:colOff>
                    <xdr:row>231</xdr:row>
                    <xdr:rowOff>161925</xdr:rowOff>
                  </from>
                  <to>
                    <xdr:col>54</xdr:col>
                    <xdr:colOff>104775</xdr:colOff>
                    <xdr:row>233</xdr:row>
                    <xdr:rowOff>19050</xdr:rowOff>
                  </to>
                </anchor>
              </controlPr>
            </control>
          </mc:Choice>
        </mc:AlternateContent>
        <mc:AlternateContent xmlns:mc="http://schemas.openxmlformats.org/markup-compatibility/2006">
          <mc:Choice Requires="x14">
            <control shapeId="4442" r:id="rId348" name="Check Box 346">
              <controlPr defaultSize="0" autoFill="0" autoLine="0" autoPict="0">
                <anchor moveWithCells="1">
                  <from>
                    <xdr:col>54</xdr:col>
                    <xdr:colOff>142875</xdr:colOff>
                    <xdr:row>231</xdr:row>
                    <xdr:rowOff>161925</xdr:rowOff>
                  </from>
                  <to>
                    <xdr:col>56</xdr:col>
                    <xdr:colOff>104775</xdr:colOff>
                    <xdr:row>233</xdr:row>
                    <xdr:rowOff>19050</xdr:rowOff>
                  </to>
                </anchor>
              </controlPr>
            </control>
          </mc:Choice>
        </mc:AlternateContent>
        <mc:AlternateContent xmlns:mc="http://schemas.openxmlformats.org/markup-compatibility/2006">
          <mc:Choice Requires="x14">
            <control shapeId="4443" r:id="rId349" name="Check Box 347">
              <controlPr defaultSize="0" autoFill="0" autoLine="0" autoPict="0">
                <anchor moveWithCells="1">
                  <from>
                    <xdr:col>13</xdr:col>
                    <xdr:colOff>142875</xdr:colOff>
                    <xdr:row>233</xdr:row>
                    <xdr:rowOff>161925</xdr:rowOff>
                  </from>
                  <to>
                    <xdr:col>15</xdr:col>
                    <xdr:colOff>104775</xdr:colOff>
                    <xdr:row>235</xdr:row>
                    <xdr:rowOff>19050</xdr:rowOff>
                  </to>
                </anchor>
              </controlPr>
            </control>
          </mc:Choice>
        </mc:AlternateContent>
        <mc:AlternateContent xmlns:mc="http://schemas.openxmlformats.org/markup-compatibility/2006">
          <mc:Choice Requires="x14">
            <control shapeId="4444" r:id="rId350" name="Check Box 348">
              <controlPr defaultSize="0" autoFill="0" autoLine="0" autoPict="0">
                <anchor moveWithCells="1">
                  <from>
                    <xdr:col>15</xdr:col>
                    <xdr:colOff>142875</xdr:colOff>
                    <xdr:row>233</xdr:row>
                    <xdr:rowOff>161925</xdr:rowOff>
                  </from>
                  <to>
                    <xdr:col>17</xdr:col>
                    <xdr:colOff>104775</xdr:colOff>
                    <xdr:row>235</xdr:row>
                    <xdr:rowOff>19050</xdr:rowOff>
                  </to>
                </anchor>
              </controlPr>
            </control>
          </mc:Choice>
        </mc:AlternateContent>
        <mc:AlternateContent xmlns:mc="http://schemas.openxmlformats.org/markup-compatibility/2006">
          <mc:Choice Requires="x14">
            <control shapeId="4445" r:id="rId351" name="Check Box 349">
              <controlPr defaultSize="0" autoFill="0" autoLine="0" autoPict="0">
                <anchor moveWithCells="1">
                  <from>
                    <xdr:col>26</xdr:col>
                    <xdr:colOff>142875</xdr:colOff>
                    <xdr:row>233</xdr:row>
                    <xdr:rowOff>161925</xdr:rowOff>
                  </from>
                  <to>
                    <xdr:col>28</xdr:col>
                    <xdr:colOff>104775</xdr:colOff>
                    <xdr:row>235</xdr:row>
                    <xdr:rowOff>19050</xdr:rowOff>
                  </to>
                </anchor>
              </controlPr>
            </control>
          </mc:Choice>
        </mc:AlternateContent>
        <mc:AlternateContent xmlns:mc="http://schemas.openxmlformats.org/markup-compatibility/2006">
          <mc:Choice Requires="x14">
            <control shapeId="4446" r:id="rId352" name="Check Box 350">
              <controlPr defaultSize="0" autoFill="0" autoLine="0" autoPict="0">
                <anchor moveWithCells="1">
                  <from>
                    <xdr:col>39</xdr:col>
                    <xdr:colOff>142875</xdr:colOff>
                    <xdr:row>233</xdr:row>
                    <xdr:rowOff>161925</xdr:rowOff>
                  </from>
                  <to>
                    <xdr:col>41</xdr:col>
                    <xdr:colOff>104775</xdr:colOff>
                    <xdr:row>235</xdr:row>
                    <xdr:rowOff>19050</xdr:rowOff>
                  </to>
                </anchor>
              </controlPr>
            </control>
          </mc:Choice>
        </mc:AlternateContent>
        <mc:AlternateContent xmlns:mc="http://schemas.openxmlformats.org/markup-compatibility/2006">
          <mc:Choice Requires="x14">
            <control shapeId="4447" r:id="rId353" name="Check Box 351">
              <controlPr defaultSize="0" autoFill="0" autoLine="0" autoPict="0">
                <anchor moveWithCells="1">
                  <from>
                    <xdr:col>41</xdr:col>
                    <xdr:colOff>142875</xdr:colOff>
                    <xdr:row>233</xdr:row>
                    <xdr:rowOff>161925</xdr:rowOff>
                  </from>
                  <to>
                    <xdr:col>43</xdr:col>
                    <xdr:colOff>104775</xdr:colOff>
                    <xdr:row>235</xdr:row>
                    <xdr:rowOff>19050</xdr:rowOff>
                  </to>
                </anchor>
              </controlPr>
            </control>
          </mc:Choice>
        </mc:AlternateContent>
        <mc:AlternateContent xmlns:mc="http://schemas.openxmlformats.org/markup-compatibility/2006">
          <mc:Choice Requires="x14">
            <control shapeId="4448" r:id="rId354" name="Check Box 352">
              <controlPr defaultSize="0" autoFill="0" autoLine="0" autoPict="0">
                <anchor moveWithCells="1">
                  <from>
                    <xdr:col>52</xdr:col>
                    <xdr:colOff>142875</xdr:colOff>
                    <xdr:row>233</xdr:row>
                    <xdr:rowOff>161925</xdr:rowOff>
                  </from>
                  <to>
                    <xdr:col>54</xdr:col>
                    <xdr:colOff>104775</xdr:colOff>
                    <xdr:row>235</xdr:row>
                    <xdr:rowOff>19050</xdr:rowOff>
                  </to>
                </anchor>
              </controlPr>
            </control>
          </mc:Choice>
        </mc:AlternateContent>
        <mc:AlternateContent xmlns:mc="http://schemas.openxmlformats.org/markup-compatibility/2006">
          <mc:Choice Requires="x14">
            <control shapeId="4449" r:id="rId355" name="Check Box 353">
              <controlPr defaultSize="0" autoFill="0" autoLine="0" autoPict="0">
                <anchor moveWithCells="1">
                  <from>
                    <xdr:col>54</xdr:col>
                    <xdr:colOff>142875</xdr:colOff>
                    <xdr:row>233</xdr:row>
                    <xdr:rowOff>161925</xdr:rowOff>
                  </from>
                  <to>
                    <xdr:col>56</xdr:col>
                    <xdr:colOff>104775</xdr:colOff>
                    <xdr:row>235</xdr:row>
                    <xdr:rowOff>19050</xdr:rowOff>
                  </to>
                </anchor>
              </controlPr>
            </control>
          </mc:Choice>
        </mc:AlternateContent>
        <mc:AlternateContent xmlns:mc="http://schemas.openxmlformats.org/markup-compatibility/2006">
          <mc:Choice Requires="x14">
            <control shapeId="4450" r:id="rId356" name="Check Box 354">
              <controlPr defaultSize="0" autoFill="0" autoLine="0" autoPict="0">
                <anchor moveWithCells="1">
                  <from>
                    <xdr:col>13</xdr:col>
                    <xdr:colOff>142875</xdr:colOff>
                    <xdr:row>235</xdr:row>
                    <xdr:rowOff>161925</xdr:rowOff>
                  </from>
                  <to>
                    <xdr:col>15</xdr:col>
                    <xdr:colOff>104775</xdr:colOff>
                    <xdr:row>237</xdr:row>
                    <xdr:rowOff>19050</xdr:rowOff>
                  </to>
                </anchor>
              </controlPr>
            </control>
          </mc:Choice>
        </mc:AlternateContent>
        <mc:AlternateContent xmlns:mc="http://schemas.openxmlformats.org/markup-compatibility/2006">
          <mc:Choice Requires="x14">
            <control shapeId="4451" r:id="rId357" name="Check Box 355">
              <controlPr defaultSize="0" autoFill="0" autoLine="0" autoPict="0">
                <anchor moveWithCells="1">
                  <from>
                    <xdr:col>26</xdr:col>
                    <xdr:colOff>142875</xdr:colOff>
                    <xdr:row>235</xdr:row>
                    <xdr:rowOff>161925</xdr:rowOff>
                  </from>
                  <to>
                    <xdr:col>28</xdr:col>
                    <xdr:colOff>104775</xdr:colOff>
                    <xdr:row>237</xdr:row>
                    <xdr:rowOff>19050</xdr:rowOff>
                  </to>
                </anchor>
              </controlPr>
            </control>
          </mc:Choice>
        </mc:AlternateContent>
        <mc:AlternateContent xmlns:mc="http://schemas.openxmlformats.org/markup-compatibility/2006">
          <mc:Choice Requires="x14">
            <control shapeId="4452" r:id="rId358" name="Check Box 356">
              <controlPr defaultSize="0" autoFill="0" autoLine="0" autoPict="0">
                <anchor moveWithCells="1">
                  <from>
                    <xdr:col>28</xdr:col>
                    <xdr:colOff>142875</xdr:colOff>
                    <xdr:row>235</xdr:row>
                    <xdr:rowOff>161925</xdr:rowOff>
                  </from>
                  <to>
                    <xdr:col>30</xdr:col>
                    <xdr:colOff>104775</xdr:colOff>
                    <xdr:row>237</xdr:row>
                    <xdr:rowOff>19050</xdr:rowOff>
                  </to>
                </anchor>
              </controlPr>
            </control>
          </mc:Choice>
        </mc:AlternateContent>
        <mc:AlternateContent xmlns:mc="http://schemas.openxmlformats.org/markup-compatibility/2006">
          <mc:Choice Requires="x14">
            <control shapeId="4453" r:id="rId359" name="Check Box 357">
              <controlPr defaultSize="0" autoFill="0" autoLine="0" autoPict="0">
                <anchor moveWithCells="1">
                  <from>
                    <xdr:col>39</xdr:col>
                    <xdr:colOff>142875</xdr:colOff>
                    <xdr:row>235</xdr:row>
                    <xdr:rowOff>161925</xdr:rowOff>
                  </from>
                  <to>
                    <xdr:col>41</xdr:col>
                    <xdr:colOff>104775</xdr:colOff>
                    <xdr:row>237</xdr:row>
                    <xdr:rowOff>19050</xdr:rowOff>
                  </to>
                </anchor>
              </controlPr>
            </control>
          </mc:Choice>
        </mc:AlternateContent>
        <mc:AlternateContent xmlns:mc="http://schemas.openxmlformats.org/markup-compatibility/2006">
          <mc:Choice Requires="x14">
            <control shapeId="4454" r:id="rId360" name="Check Box 358">
              <controlPr defaultSize="0" autoFill="0" autoLine="0" autoPict="0">
                <anchor moveWithCells="1">
                  <from>
                    <xdr:col>52</xdr:col>
                    <xdr:colOff>142875</xdr:colOff>
                    <xdr:row>235</xdr:row>
                    <xdr:rowOff>161925</xdr:rowOff>
                  </from>
                  <to>
                    <xdr:col>54</xdr:col>
                    <xdr:colOff>104775</xdr:colOff>
                    <xdr:row>237</xdr:row>
                    <xdr:rowOff>19050</xdr:rowOff>
                  </to>
                </anchor>
              </controlPr>
            </control>
          </mc:Choice>
        </mc:AlternateContent>
        <mc:AlternateContent xmlns:mc="http://schemas.openxmlformats.org/markup-compatibility/2006">
          <mc:Choice Requires="x14">
            <control shapeId="4455" r:id="rId361" name="Check Box 359">
              <controlPr defaultSize="0" autoFill="0" autoLine="0" autoPict="0">
                <anchor moveWithCells="1">
                  <from>
                    <xdr:col>13</xdr:col>
                    <xdr:colOff>142875</xdr:colOff>
                    <xdr:row>237</xdr:row>
                    <xdr:rowOff>161925</xdr:rowOff>
                  </from>
                  <to>
                    <xdr:col>15</xdr:col>
                    <xdr:colOff>104775</xdr:colOff>
                    <xdr:row>239</xdr:row>
                    <xdr:rowOff>19050</xdr:rowOff>
                  </to>
                </anchor>
              </controlPr>
            </control>
          </mc:Choice>
        </mc:AlternateContent>
        <mc:AlternateContent xmlns:mc="http://schemas.openxmlformats.org/markup-compatibility/2006">
          <mc:Choice Requires="x14">
            <control shapeId="4456" r:id="rId362" name="Check Box 360">
              <controlPr defaultSize="0" autoFill="0" autoLine="0" autoPict="0">
                <anchor moveWithCells="1">
                  <from>
                    <xdr:col>26</xdr:col>
                    <xdr:colOff>142875</xdr:colOff>
                    <xdr:row>237</xdr:row>
                    <xdr:rowOff>161925</xdr:rowOff>
                  </from>
                  <to>
                    <xdr:col>28</xdr:col>
                    <xdr:colOff>104775</xdr:colOff>
                    <xdr:row>239</xdr:row>
                    <xdr:rowOff>19050</xdr:rowOff>
                  </to>
                </anchor>
              </controlPr>
            </control>
          </mc:Choice>
        </mc:AlternateContent>
        <mc:AlternateContent xmlns:mc="http://schemas.openxmlformats.org/markup-compatibility/2006">
          <mc:Choice Requires="x14">
            <control shapeId="4457" r:id="rId363" name="Check Box 361">
              <controlPr defaultSize="0" autoFill="0" autoLine="0" autoPict="0">
                <anchor moveWithCells="1">
                  <from>
                    <xdr:col>28</xdr:col>
                    <xdr:colOff>142875</xdr:colOff>
                    <xdr:row>237</xdr:row>
                    <xdr:rowOff>161925</xdr:rowOff>
                  </from>
                  <to>
                    <xdr:col>30</xdr:col>
                    <xdr:colOff>104775</xdr:colOff>
                    <xdr:row>239</xdr:row>
                    <xdr:rowOff>19050</xdr:rowOff>
                  </to>
                </anchor>
              </controlPr>
            </control>
          </mc:Choice>
        </mc:AlternateContent>
        <mc:AlternateContent xmlns:mc="http://schemas.openxmlformats.org/markup-compatibility/2006">
          <mc:Choice Requires="x14">
            <control shapeId="4458" r:id="rId364" name="Check Box 362">
              <controlPr defaultSize="0" autoFill="0" autoLine="0" autoPict="0">
                <anchor moveWithCells="1">
                  <from>
                    <xdr:col>39</xdr:col>
                    <xdr:colOff>142875</xdr:colOff>
                    <xdr:row>237</xdr:row>
                    <xdr:rowOff>161925</xdr:rowOff>
                  </from>
                  <to>
                    <xdr:col>41</xdr:col>
                    <xdr:colOff>104775</xdr:colOff>
                    <xdr:row>239</xdr:row>
                    <xdr:rowOff>19050</xdr:rowOff>
                  </to>
                </anchor>
              </controlPr>
            </control>
          </mc:Choice>
        </mc:AlternateContent>
        <mc:AlternateContent xmlns:mc="http://schemas.openxmlformats.org/markup-compatibility/2006">
          <mc:Choice Requires="x14">
            <control shapeId="4459" r:id="rId365" name="Check Box 363">
              <controlPr defaultSize="0" autoFill="0" autoLine="0" autoPict="0">
                <anchor moveWithCells="1">
                  <from>
                    <xdr:col>52</xdr:col>
                    <xdr:colOff>142875</xdr:colOff>
                    <xdr:row>237</xdr:row>
                    <xdr:rowOff>161925</xdr:rowOff>
                  </from>
                  <to>
                    <xdr:col>54</xdr:col>
                    <xdr:colOff>104775</xdr:colOff>
                    <xdr:row>239</xdr:row>
                    <xdr:rowOff>19050</xdr:rowOff>
                  </to>
                </anchor>
              </controlPr>
            </control>
          </mc:Choice>
        </mc:AlternateContent>
        <mc:AlternateContent xmlns:mc="http://schemas.openxmlformats.org/markup-compatibility/2006">
          <mc:Choice Requires="x14">
            <control shapeId="4460" r:id="rId366" name="Check Box 364">
              <controlPr defaultSize="0" autoFill="0" autoLine="0" autoPict="0">
                <anchor moveWithCells="1">
                  <from>
                    <xdr:col>13</xdr:col>
                    <xdr:colOff>142875</xdr:colOff>
                    <xdr:row>239</xdr:row>
                    <xdr:rowOff>161925</xdr:rowOff>
                  </from>
                  <to>
                    <xdr:col>15</xdr:col>
                    <xdr:colOff>104775</xdr:colOff>
                    <xdr:row>241</xdr:row>
                    <xdr:rowOff>19050</xdr:rowOff>
                  </to>
                </anchor>
              </controlPr>
            </control>
          </mc:Choice>
        </mc:AlternateContent>
        <mc:AlternateContent xmlns:mc="http://schemas.openxmlformats.org/markup-compatibility/2006">
          <mc:Choice Requires="x14">
            <control shapeId="4461" r:id="rId367" name="Check Box 365">
              <controlPr defaultSize="0" autoFill="0" autoLine="0" autoPict="0">
                <anchor moveWithCells="1">
                  <from>
                    <xdr:col>15</xdr:col>
                    <xdr:colOff>142875</xdr:colOff>
                    <xdr:row>239</xdr:row>
                    <xdr:rowOff>161925</xdr:rowOff>
                  </from>
                  <to>
                    <xdr:col>17</xdr:col>
                    <xdr:colOff>104775</xdr:colOff>
                    <xdr:row>241</xdr:row>
                    <xdr:rowOff>19050</xdr:rowOff>
                  </to>
                </anchor>
              </controlPr>
            </control>
          </mc:Choice>
        </mc:AlternateContent>
        <mc:AlternateContent xmlns:mc="http://schemas.openxmlformats.org/markup-compatibility/2006">
          <mc:Choice Requires="x14">
            <control shapeId="4462" r:id="rId368" name="Check Box 366">
              <controlPr defaultSize="0" autoFill="0" autoLine="0" autoPict="0">
                <anchor moveWithCells="1">
                  <from>
                    <xdr:col>26</xdr:col>
                    <xdr:colOff>142875</xdr:colOff>
                    <xdr:row>239</xdr:row>
                    <xdr:rowOff>161925</xdr:rowOff>
                  </from>
                  <to>
                    <xdr:col>28</xdr:col>
                    <xdr:colOff>104775</xdr:colOff>
                    <xdr:row>241</xdr:row>
                    <xdr:rowOff>19050</xdr:rowOff>
                  </to>
                </anchor>
              </controlPr>
            </control>
          </mc:Choice>
        </mc:AlternateContent>
        <mc:AlternateContent xmlns:mc="http://schemas.openxmlformats.org/markup-compatibility/2006">
          <mc:Choice Requires="x14">
            <control shapeId="4463" r:id="rId369" name="Check Box 367">
              <controlPr defaultSize="0" autoFill="0" autoLine="0" autoPict="0">
                <anchor moveWithCells="1">
                  <from>
                    <xdr:col>39</xdr:col>
                    <xdr:colOff>142875</xdr:colOff>
                    <xdr:row>239</xdr:row>
                    <xdr:rowOff>161925</xdr:rowOff>
                  </from>
                  <to>
                    <xdr:col>41</xdr:col>
                    <xdr:colOff>104775</xdr:colOff>
                    <xdr:row>241</xdr:row>
                    <xdr:rowOff>19050</xdr:rowOff>
                  </to>
                </anchor>
              </controlPr>
            </control>
          </mc:Choice>
        </mc:AlternateContent>
        <mc:AlternateContent xmlns:mc="http://schemas.openxmlformats.org/markup-compatibility/2006">
          <mc:Choice Requires="x14">
            <control shapeId="4464" r:id="rId370" name="Check Box 368">
              <controlPr defaultSize="0" autoFill="0" autoLine="0" autoPict="0">
                <anchor moveWithCells="1">
                  <from>
                    <xdr:col>52</xdr:col>
                    <xdr:colOff>142875</xdr:colOff>
                    <xdr:row>239</xdr:row>
                    <xdr:rowOff>161925</xdr:rowOff>
                  </from>
                  <to>
                    <xdr:col>54</xdr:col>
                    <xdr:colOff>104775</xdr:colOff>
                    <xdr:row>241</xdr:row>
                    <xdr:rowOff>19050</xdr:rowOff>
                  </to>
                </anchor>
              </controlPr>
            </control>
          </mc:Choice>
        </mc:AlternateContent>
        <mc:AlternateContent xmlns:mc="http://schemas.openxmlformats.org/markup-compatibility/2006">
          <mc:Choice Requires="x14">
            <control shapeId="4465" r:id="rId371" name="Check Box 369">
              <controlPr defaultSize="0" autoFill="0" autoLine="0" autoPict="0">
                <anchor moveWithCells="1">
                  <from>
                    <xdr:col>13</xdr:col>
                    <xdr:colOff>142875</xdr:colOff>
                    <xdr:row>241</xdr:row>
                    <xdr:rowOff>161925</xdr:rowOff>
                  </from>
                  <to>
                    <xdr:col>15</xdr:col>
                    <xdr:colOff>104775</xdr:colOff>
                    <xdr:row>243</xdr:row>
                    <xdr:rowOff>19050</xdr:rowOff>
                  </to>
                </anchor>
              </controlPr>
            </control>
          </mc:Choice>
        </mc:AlternateContent>
        <mc:AlternateContent xmlns:mc="http://schemas.openxmlformats.org/markup-compatibility/2006">
          <mc:Choice Requires="x14">
            <control shapeId="4466" r:id="rId372" name="Check Box 370">
              <controlPr defaultSize="0" autoFill="0" autoLine="0" autoPict="0">
                <anchor moveWithCells="1">
                  <from>
                    <xdr:col>15</xdr:col>
                    <xdr:colOff>142875</xdr:colOff>
                    <xdr:row>241</xdr:row>
                    <xdr:rowOff>161925</xdr:rowOff>
                  </from>
                  <to>
                    <xdr:col>17</xdr:col>
                    <xdr:colOff>104775</xdr:colOff>
                    <xdr:row>243</xdr:row>
                    <xdr:rowOff>19050</xdr:rowOff>
                  </to>
                </anchor>
              </controlPr>
            </control>
          </mc:Choice>
        </mc:AlternateContent>
        <mc:AlternateContent xmlns:mc="http://schemas.openxmlformats.org/markup-compatibility/2006">
          <mc:Choice Requires="x14">
            <control shapeId="4467" r:id="rId373" name="Check Box 371">
              <controlPr defaultSize="0" autoFill="0" autoLine="0" autoPict="0">
                <anchor moveWithCells="1">
                  <from>
                    <xdr:col>26</xdr:col>
                    <xdr:colOff>142875</xdr:colOff>
                    <xdr:row>241</xdr:row>
                    <xdr:rowOff>161925</xdr:rowOff>
                  </from>
                  <to>
                    <xdr:col>28</xdr:col>
                    <xdr:colOff>104775</xdr:colOff>
                    <xdr:row>243</xdr:row>
                    <xdr:rowOff>19050</xdr:rowOff>
                  </to>
                </anchor>
              </controlPr>
            </control>
          </mc:Choice>
        </mc:AlternateContent>
        <mc:AlternateContent xmlns:mc="http://schemas.openxmlformats.org/markup-compatibility/2006">
          <mc:Choice Requires="x14">
            <control shapeId="4468" r:id="rId374" name="Check Box 372">
              <controlPr defaultSize="0" autoFill="0" autoLine="0" autoPict="0">
                <anchor moveWithCells="1">
                  <from>
                    <xdr:col>28</xdr:col>
                    <xdr:colOff>142875</xdr:colOff>
                    <xdr:row>241</xdr:row>
                    <xdr:rowOff>161925</xdr:rowOff>
                  </from>
                  <to>
                    <xdr:col>30</xdr:col>
                    <xdr:colOff>104775</xdr:colOff>
                    <xdr:row>243</xdr:row>
                    <xdr:rowOff>19050</xdr:rowOff>
                  </to>
                </anchor>
              </controlPr>
            </control>
          </mc:Choice>
        </mc:AlternateContent>
        <mc:AlternateContent xmlns:mc="http://schemas.openxmlformats.org/markup-compatibility/2006">
          <mc:Choice Requires="x14">
            <control shapeId="4469" r:id="rId375" name="Check Box 373">
              <controlPr defaultSize="0" autoFill="0" autoLine="0" autoPict="0">
                <anchor moveWithCells="1">
                  <from>
                    <xdr:col>39</xdr:col>
                    <xdr:colOff>142875</xdr:colOff>
                    <xdr:row>241</xdr:row>
                    <xdr:rowOff>161925</xdr:rowOff>
                  </from>
                  <to>
                    <xdr:col>41</xdr:col>
                    <xdr:colOff>104775</xdr:colOff>
                    <xdr:row>243</xdr:row>
                    <xdr:rowOff>19050</xdr:rowOff>
                  </to>
                </anchor>
              </controlPr>
            </control>
          </mc:Choice>
        </mc:AlternateContent>
        <mc:AlternateContent xmlns:mc="http://schemas.openxmlformats.org/markup-compatibility/2006">
          <mc:Choice Requires="x14">
            <control shapeId="4470" r:id="rId376" name="Check Box 374">
              <controlPr defaultSize="0" autoFill="0" autoLine="0" autoPict="0">
                <anchor moveWithCells="1">
                  <from>
                    <xdr:col>41</xdr:col>
                    <xdr:colOff>142875</xdr:colOff>
                    <xdr:row>241</xdr:row>
                    <xdr:rowOff>161925</xdr:rowOff>
                  </from>
                  <to>
                    <xdr:col>43</xdr:col>
                    <xdr:colOff>104775</xdr:colOff>
                    <xdr:row>243</xdr:row>
                    <xdr:rowOff>19050</xdr:rowOff>
                  </to>
                </anchor>
              </controlPr>
            </control>
          </mc:Choice>
        </mc:AlternateContent>
        <mc:AlternateContent xmlns:mc="http://schemas.openxmlformats.org/markup-compatibility/2006">
          <mc:Choice Requires="x14">
            <control shapeId="4471" r:id="rId377" name="Check Box 375">
              <controlPr defaultSize="0" autoFill="0" autoLine="0" autoPict="0">
                <anchor moveWithCells="1">
                  <from>
                    <xdr:col>52</xdr:col>
                    <xdr:colOff>142875</xdr:colOff>
                    <xdr:row>241</xdr:row>
                    <xdr:rowOff>161925</xdr:rowOff>
                  </from>
                  <to>
                    <xdr:col>54</xdr:col>
                    <xdr:colOff>104775</xdr:colOff>
                    <xdr:row>243</xdr:row>
                    <xdr:rowOff>19050</xdr:rowOff>
                  </to>
                </anchor>
              </controlPr>
            </control>
          </mc:Choice>
        </mc:AlternateContent>
        <mc:AlternateContent xmlns:mc="http://schemas.openxmlformats.org/markup-compatibility/2006">
          <mc:Choice Requires="x14">
            <control shapeId="4472" r:id="rId378" name="Check Box 376">
              <controlPr defaultSize="0" autoFill="0" autoLine="0" autoPict="0">
                <anchor moveWithCells="1">
                  <from>
                    <xdr:col>13</xdr:col>
                    <xdr:colOff>142875</xdr:colOff>
                    <xdr:row>243</xdr:row>
                    <xdr:rowOff>161925</xdr:rowOff>
                  </from>
                  <to>
                    <xdr:col>15</xdr:col>
                    <xdr:colOff>104775</xdr:colOff>
                    <xdr:row>245</xdr:row>
                    <xdr:rowOff>19050</xdr:rowOff>
                  </to>
                </anchor>
              </controlPr>
            </control>
          </mc:Choice>
        </mc:AlternateContent>
        <mc:AlternateContent xmlns:mc="http://schemas.openxmlformats.org/markup-compatibility/2006">
          <mc:Choice Requires="x14">
            <control shapeId="4473" r:id="rId379" name="Check Box 377">
              <controlPr defaultSize="0" autoFill="0" autoLine="0" autoPict="0">
                <anchor moveWithCells="1">
                  <from>
                    <xdr:col>26</xdr:col>
                    <xdr:colOff>142875</xdr:colOff>
                    <xdr:row>243</xdr:row>
                    <xdr:rowOff>161925</xdr:rowOff>
                  </from>
                  <to>
                    <xdr:col>28</xdr:col>
                    <xdr:colOff>104775</xdr:colOff>
                    <xdr:row>245</xdr:row>
                    <xdr:rowOff>19050</xdr:rowOff>
                  </to>
                </anchor>
              </controlPr>
            </control>
          </mc:Choice>
        </mc:AlternateContent>
        <mc:AlternateContent xmlns:mc="http://schemas.openxmlformats.org/markup-compatibility/2006">
          <mc:Choice Requires="x14">
            <control shapeId="4474" r:id="rId380" name="Check Box 378">
              <controlPr defaultSize="0" autoFill="0" autoLine="0" autoPict="0">
                <anchor moveWithCells="1">
                  <from>
                    <xdr:col>39</xdr:col>
                    <xdr:colOff>142875</xdr:colOff>
                    <xdr:row>243</xdr:row>
                    <xdr:rowOff>161925</xdr:rowOff>
                  </from>
                  <to>
                    <xdr:col>41</xdr:col>
                    <xdr:colOff>104775</xdr:colOff>
                    <xdr:row>245</xdr:row>
                    <xdr:rowOff>19050</xdr:rowOff>
                  </to>
                </anchor>
              </controlPr>
            </control>
          </mc:Choice>
        </mc:AlternateContent>
        <mc:AlternateContent xmlns:mc="http://schemas.openxmlformats.org/markup-compatibility/2006">
          <mc:Choice Requires="x14">
            <control shapeId="4475" r:id="rId381" name="Check Box 379">
              <controlPr defaultSize="0" autoFill="0" autoLine="0" autoPict="0">
                <anchor moveWithCells="1">
                  <from>
                    <xdr:col>41</xdr:col>
                    <xdr:colOff>142875</xdr:colOff>
                    <xdr:row>243</xdr:row>
                    <xdr:rowOff>161925</xdr:rowOff>
                  </from>
                  <to>
                    <xdr:col>43</xdr:col>
                    <xdr:colOff>104775</xdr:colOff>
                    <xdr:row>245</xdr:row>
                    <xdr:rowOff>19050</xdr:rowOff>
                  </to>
                </anchor>
              </controlPr>
            </control>
          </mc:Choice>
        </mc:AlternateContent>
        <mc:AlternateContent xmlns:mc="http://schemas.openxmlformats.org/markup-compatibility/2006">
          <mc:Choice Requires="x14">
            <control shapeId="4476" r:id="rId382" name="Check Box 380">
              <controlPr defaultSize="0" autoFill="0" autoLine="0" autoPict="0">
                <anchor moveWithCells="1">
                  <from>
                    <xdr:col>52</xdr:col>
                    <xdr:colOff>142875</xdr:colOff>
                    <xdr:row>243</xdr:row>
                    <xdr:rowOff>161925</xdr:rowOff>
                  </from>
                  <to>
                    <xdr:col>54</xdr:col>
                    <xdr:colOff>104775</xdr:colOff>
                    <xdr:row>245</xdr:row>
                    <xdr:rowOff>19050</xdr:rowOff>
                  </to>
                </anchor>
              </controlPr>
            </control>
          </mc:Choice>
        </mc:AlternateContent>
        <mc:AlternateContent xmlns:mc="http://schemas.openxmlformats.org/markup-compatibility/2006">
          <mc:Choice Requires="x14">
            <control shapeId="4477" r:id="rId383" name="Check Box 381">
              <controlPr defaultSize="0" autoFill="0" autoLine="0" autoPict="0">
                <anchor moveWithCells="1">
                  <from>
                    <xdr:col>13</xdr:col>
                    <xdr:colOff>142875</xdr:colOff>
                    <xdr:row>245</xdr:row>
                    <xdr:rowOff>161925</xdr:rowOff>
                  </from>
                  <to>
                    <xdr:col>15</xdr:col>
                    <xdr:colOff>104775</xdr:colOff>
                    <xdr:row>247</xdr:row>
                    <xdr:rowOff>19050</xdr:rowOff>
                  </to>
                </anchor>
              </controlPr>
            </control>
          </mc:Choice>
        </mc:AlternateContent>
        <mc:AlternateContent xmlns:mc="http://schemas.openxmlformats.org/markup-compatibility/2006">
          <mc:Choice Requires="x14">
            <control shapeId="4478" r:id="rId384" name="Check Box 382">
              <controlPr defaultSize="0" autoFill="0" autoLine="0" autoPict="0">
                <anchor moveWithCells="1">
                  <from>
                    <xdr:col>26</xdr:col>
                    <xdr:colOff>142875</xdr:colOff>
                    <xdr:row>245</xdr:row>
                    <xdr:rowOff>161925</xdr:rowOff>
                  </from>
                  <to>
                    <xdr:col>28</xdr:col>
                    <xdr:colOff>104775</xdr:colOff>
                    <xdr:row>247</xdr:row>
                    <xdr:rowOff>19050</xdr:rowOff>
                  </to>
                </anchor>
              </controlPr>
            </control>
          </mc:Choice>
        </mc:AlternateContent>
        <mc:AlternateContent xmlns:mc="http://schemas.openxmlformats.org/markup-compatibility/2006">
          <mc:Choice Requires="x14">
            <control shapeId="4479" r:id="rId385" name="Check Box 383">
              <controlPr defaultSize="0" autoFill="0" autoLine="0" autoPict="0">
                <anchor moveWithCells="1">
                  <from>
                    <xdr:col>39</xdr:col>
                    <xdr:colOff>142875</xdr:colOff>
                    <xdr:row>245</xdr:row>
                    <xdr:rowOff>161925</xdr:rowOff>
                  </from>
                  <to>
                    <xdr:col>41</xdr:col>
                    <xdr:colOff>104775</xdr:colOff>
                    <xdr:row>247</xdr:row>
                    <xdr:rowOff>19050</xdr:rowOff>
                  </to>
                </anchor>
              </controlPr>
            </control>
          </mc:Choice>
        </mc:AlternateContent>
        <mc:AlternateContent xmlns:mc="http://schemas.openxmlformats.org/markup-compatibility/2006">
          <mc:Choice Requires="x14">
            <control shapeId="4480" r:id="rId386" name="Check Box 384">
              <controlPr defaultSize="0" autoFill="0" autoLine="0" autoPict="0">
                <anchor moveWithCells="1">
                  <from>
                    <xdr:col>52</xdr:col>
                    <xdr:colOff>142875</xdr:colOff>
                    <xdr:row>245</xdr:row>
                    <xdr:rowOff>161925</xdr:rowOff>
                  </from>
                  <to>
                    <xdr:col>54</xdr:col>
                    <xdr:colOff>104775</xdr:colOff>
                    <xdr:row>247</xdr:row>
                    <xdr:rowOff>19050</xdr:rowOff>
                  </to>
                </anchor>
              </controlPr>
            </control>
          </mc:Choice>
        </mc:AlternateContent>
        <mc:AlternateContent xmlns:mc="http://schemas.openxmlformats.org/markup-compatibility/2006">
          <mc:Choice Requires="x14">
            <control shapeId="4481" r:id="rId387" name="Check Box 385">
              <controlPr defaultSize="0" autoFill="0" autoLine="0" autoPict="0">
                <anchor moveWithCells="1">
                  <from>
                    <xdr:col>13</xdr:col>
                    <xdr:colOff>142875</xdr:colOff>
                    <xdr:row>247</xdr:row>
                    <xdr:rowOff>161925</xdr:rowOff>
                  </from>
                  <to>
                    <xdr:col>15</xdr:col>
                    <xdr:colOff>104775</xdr:colOff>
                    <xdr:row>249</xdr:row>
                    <xdr:rowOff>19050</xdr:rowOff>
                  </to>
                </anchor>
              </controlPr>
            </control>
          </mc:Choice>
        </mc:AlternateContent>
        <mc:AlternateContent xmlns:mc="http://schemas.openxmlformats.org/markup-compatibility/2006">
          <mc:Choice Requires="x14">
            <control shapeId="4482" r:id="rId388" name="Check Box 386">
              <controlPr defaultSize="0" autoFill="0" autoLine="0" autoPict="0">
                <anchor moveWithCells="1">
                  <from>
                    <xdr:col>26</xdr:col>
                    <xdr:colOff>142875</xdr:colOff>
                    <xdr:row>247</xdr:row>
                    <xdr:rowOff>161925</xdr:rowOff>
                  </from>
                  <to>
                    <xdr:col>28</xdr:col>
                    <xdr:colOff>104775</xdr:colOff>
                    <xdr:row>249</xdr:row>
                    <xdr:rowOff>19050</xdr:rowOff>
                  </to>
                </anchor>
              </controlPr>
            </control>
          </mc:Choice>
        </mc:AlternateContent>
        <mc:AlternateContent xmlns:mc="http://schemas.openxmlformats.org/markup-compatibility/2006">
          <mc:Choice Requires="x14">
            <control shapeId="4483" r:id="rId389" name="Check Box 387">
              <controlPr defaultSize="0" autoFill="0" autoLine="0" autoPict="0">
                <anchor moveWithCells="1">
                  <from>
                    <xdr:col>39</xdr:col>
                    <xdr:colOff>142875</xdr:colOff>
                    <xdr:row>247</xdr:row>
                    <xdr:rowOff>161925</xdr:rowOff>
                  </from>
                  <to>
                    <xdr:col>41</xdr:col>
                    <xdr:colOff>104775</xdr:colOff>
                    <xdr:row>249</xdr:row>
                    <xdr:rowOff>19050</xdr:rowOff>
                  </to>
                </anchor>
              </controlPr>
            </control>
          </mc:Choice>
        </mc:AlternateContent>
        <mc:AlternateContent xmlns:mc="http://schemas.openxmlformats.org/markup-compatibility/2006">
          <mc:Choice Requires="x14">
            <control shapeId="4484" r:id="rId390" name="Check Box 388">
              <controlPr defaultSize="0" autoFill="0" autoLine="0" autoPict="0">
                <anchor moveWithCells="1">
                  <from>
                    <xdr:col>41</xdr:col>
                    <xdr:colOff>142875</xdr:colOff>
                    <xdr:row>247</xdr:row>
                    <xdr:rowOff>161925</xdr:rowOff>
                  </from>
                  <to>
                    <xdr:col>43</xdr:col>
                    <xdr:colOff>104775</xdr:colOff>
                    <xdr:row>249</xdr:row>
                    <xdr:rowOff>19050</xdr:rowOff>
                  </to>
                </anchor>
              </controlPr>
            </control>
          </mc:Choice>
        </mc:AlternateContent>
        <mc:AlternateContent xmlns:mc="http://schemas.openxmlformats.org/markup-compatibility/2006">
          <mc:Choice Requires="x14">
            <control shapeId="4485" r:id="rId391" name="Check Box 389">
              <controlPr defaultSize="0" autoFill="0" autoLine="0" autoPict="0">
                <anchor moveWithCells="1">
                  <from>
                    <xdr:col>52</xdr:col>
                    <xdr:colOff>142875</xdr:colOff>
                    <xdr:row>247</xdr:row>
                    <xdr:rowOff>161925</xdr:rowOff>
                  </from>
                  <to>
                    <xdr:col>54</xdr:col>
                    <xdr:colOff>104775</xdr:colOff>
                    <xdr:row>249</xdr:row>
                    <xdr:rowOff>19050</xdr:rowOff>
                  </to>
                </anchor>
              </controlPr>
            </control>
          </mc:Choice>
        </mc:AlternateContent>
        <mc:AlternateContent xmlns:mc="http://schemas.openxmlformats.org/markup-compatibility/2006">
          <mc:Choice Requires="x14">
            <control shapeId="4486" r:id="rId392" name="Check Box 390">
              <controlPr defaultSize="0" autoFill="0" autoLine="0" autoPict="0">
                <anchor moveWithCells="1">
                  <from>
                    <xdr:col>13</xdr:col>
                    <xdr:colOff>142875</xdr:colOff>
                    <xdr:row>249</xdr:row>
                    <xdr:rowOff>161925</xdr:rowOff>
                  </from>
                  <to>
                    <xdr:col>15</xdr:col>
                    <xdr:colOff>104775</xdr:colOff>
                    <xdr:row>251</xdr:row>
                    <xdr:rowOff>19050</xdr:rowOff>
                  </to>
                </anchor>
              </controlPr>
            </control>
          </mc:Choice>
        </mc:AlternateContent>
        <mc:AlternateContent xmlns:mc="http://schemas.openxmlformats.org/markup-compatibility/2006">
          <mc:Choice Requires="x14">
            <control shapeId="4487" r:id="rId393" name="Check Box 391">
              <controlPr defaultSize="0" autoFill="0" autoLine="0" autoPict="0">
                <anchor moveWithCells="1">
                  <from>
                    <xdr:col>26</xdr:col>
                    <xdr:colOff>142875</xdr:colOff>
                    <xdr:row>249</xdr:row>
                    <xdr:rowOff>161925</xdr:rowOff>
                  </from>
                  <to>
                    <xdr:col>28</xdr:col>
                    <xdr:colOff>104775</xdr:colOff>
                    <xdr:row>251</xdr:row>
                    <xdr:rowOff>19050</xdr:rowOff>
                  </to>
                </anchor>
              </controlPr>
            </control>
          </mc:Choice>
        </mc:AlternateContent>
        <mc:AlternateContent xmlns:mc="http://schemas.openxmlformats.org/markup-compatibility/2006">
          <mc:Choice Requires="x14">
            <control shapeId="4488" r:id="rId394" name="Check Box 392">
              <controlPr defaultSize="0" autoFill="0" autoLine="0" autoPict="0">
                <anchor moveWithCells="1">
                  <from>
                    <xdr:col>39</xdr:col>
                    <xdr:colOff>142875</xdr:colOff>
                    <xdr:row>249</xdr:row>
                    <xdr:rowOff>161925</xdr:rowOff>
                  </from>
                  <to>
                    <xdr:col>41</xdr:col>
                    <xdr:colOff>104775</xdr:colOff>
                    <xdr:row>251</xdr:row>
                    <xdr:rowOff>19050</xdr:rowOff>
                  </to>
                </anchor>
              </controlPr>
            </control>
          </mc:Choice>
        </mc:AlternateContent>
        <mc:AlternateContent xmlns:mc="http://schemas.openxmlformats.org/markup-compatibility/2006">
          <mc:Choice Requires="x14">
            <control shapeId="4489" r:id="rId395" name="Check Box 393">
              <controlPr defaultSize="0" autoFill="0" autoLine="0" autoPict="0">
                <anchor moveWithCells="1">
                  <from>
                    <xdr:col>52</xdr:col>
                    <xdr:colOff>142875</xdr:colOff>
                    <xdr:row>249</xdr:row>
                    <xdr:rowOff>161925</xdr:rowOff>
                  </from>
                  <to>
                    <xdr:col>54</xdr:col>
                    <xdr:colOff>104775</xdr:colOff>
                    <xdr:row>251</xdr:row>
                    <xdr:rowOff>19050</xdr:rowOff>
                  </to>
                </anchor>
              </controlPr>
            </control>
          </mc:Choice>
        </mc:AlternateContent>
        <mc:AlternateContent xmlns:mc="http://schemas.openxmlformats.org/markup-compatibility/2006">
          <mc:Choice Requires="x14">
            <control shapeId="4490" r:id="rId396" name="Check Box 394">
              <controlPr defaultSize="0" autoFill="0" autoLine="0" autoPict="0">
                <anchor moveWithCells="1">
                  <from>
                    <xdr:col>13</xdr:col>
                    <xdr:colOff>142875</xdr:colOff>
                    <xdr:row>251</xdr:row>
                    <xdr:rowOff>161925</xdr:rowOff>
                  </from>
                  <to>
                    <xdr:col>15</xdr:col>
                    <xdr:colOff>104775</xdr:colOff>
                    <xdr:row>253</xdr:row>
                    <xdr:rowOff>19050</xdr:rowOff>
                  </to>
                </anchor>
              </controlPr>
            </control>
          </mc:Choice>
        </mc:AlternateContent>
        <mc:AlternateContent xmlns:mc="http://schemas.openxmlformats.org/markup-compatibility/2006">
          <mc:Choice Requires="x14">
            <control shapeId="4491" r:id="rId397" name="Check Box 395">
              <controlPr defaultSize="0" autoFill="0" autoLine="0" autoPict="0">
                <anchor moveWithCells="1">
                  <from>
                    <xdr:col>26</xdr:col>
                    <xdr:colOff>142875</xdr:colOff>
                    <xdr:row>251</xdr:row>
                    <xdr:rowOff>161925</xdr:rowOff>
                  </from>
                  <to>
                    <xdr:col>28</xdr:col>
                    <xdr:colOff>104775</xdr:colOff>
                    <xdr:row>253</xdr:row>
                    <xdr:rowOff>19050</xdr:rowOff>
                  </to>
                </anchor>
              </controlPr>
            </control>
          </mc:Choice>
        </mc:AlternateContent>
        <mc:AlternateContent xmlns:mc="http://schemas.openxmlformats.org/markup-compatibility/2006">
          <mc:Choice Requires="x14">
            <control shapeId="4492" r:id="rId398" name="Check Box 396">
              <controlPr defaultSize="0" autoFill="0" autoLine="0" autoPict="0">
                <anchor moveWithCells="1">
                  <from>
                    <xdr:col>39</xdr:col>
                    <xdr:colOff>142875</xdr:colOff>
                    <xdr:row>251</xdr:row>
                    <xdr:rowOff>161925</xdr:rowOff>
                  </from>
                  <to>
                    <xdr:col>41</xdr:col>
                    <xdr:colOff>104775</xdr:colOff>
                    <xdr:row>253</xdr:row>
                    <xdr:rowOff>19050</xdr:rowOff>
                  </to>
                </anchor>
              </controlPr>
            </control>
          </mc:Choice>
        </mc:AlternateContent>
        <mc:AlternateContent xmlns:mc="http://schemas.openxmlformats.org/markup-compatibility/2006">
          <mc:Choice Requires="x14">
            <control shapeId="4493" r:id="rId399" name="Check Box 397">
              <controlPr defaultSize="0" autoFill="0" autoLine="0" autoPict="0">
                <anchor moveWithCells="1">
                  <from>
                    <xdr:col>41</xdr:col>
                    <xdr:colOff>142875</xdr:colOff>
                    <xdr:row>251</xdr:row>
                    <xdr:rowOff>161925</xdr:rowOff>
                  </from>
                  <to>
                    <xdr:col>43</xdr:col>
                    <xdr:colOff>104775</xdr:colOff>
                    <xdr:row>253</xdr:row>
                    <xdr:rowOff>19050</xdr:rowOff>
                  </to>
                </anchor>
              </controlPr>
            </control>
          </mc:Choice>
        </mc:AlternateContent>
        <mc:AlternateContent xmlns:mc="http://schemas.openxmlformats.org/markup-compatibility/2006">
          <mc:Choice Requires="x14">
            <control shapeId="4494" r:id="rId400" name="Check Box 398">
              <controlPr defaultSize="0" autoFill="0" autoLine="0" autoPict="0">
                <anchor moveWithCells="1">
                  <from>
                    <xdr:col>52</xdr:col>
                    <xdr:colOff>142875</xdr:colOff>
                    <xdr:row>251</xdr:row>
                    <xdr:rowOff>161925</xdr:rowOff>
                  </from>
                  <to>
                    <xdr:col>54</xdr:col>
                    <xdr:colOff>104775</xdr:colOff>
                    <xdr:row>253</xdr:row>
                    <xdr:rowOff>19050</xdr:rowOff>
                  </to>
                </anchor>
              </controlPr>
            </control>
          </mc:Choice>
        </mc:AlternateContent>
        <mc:AlternateContent xmlns:mc="http://schemas.openxmlformats.org/markup-compatibility/2006">
          <mc:Choice Requires="x14">
            <control shapeId="4495" r:id="rId401" name="Check Box 399">
              <controlPr defaultSize="0" autoFill="0" autoLine="0" autoPict="0">
                <anchor moveWithCells="1">
                  <from>
                    <xdr:col>13</xdr:col>
                    <xdr:colOff>142875</xdr:colOff>
                    <xdr:row>253</xdr:row>
                    <xdr:rowOff>161925</xdr:rowOff>
                  </from>
                  <to>
                    <xdr:col>15</xdr:col>
                    <xdr:colOff>104775</xdr:colOff>
                    <xdr:row>255</xdr:row>
                    <xdr:rowOff>19050</xdr:rowOff>
                  </to>
                </anchor>
              </controlPr>
            </control>
          </mc:Choice>
        </mc:AlternateContent>
        <mc:AlternateContent xmlns:mc="http://schemas.openxmlformats.org/markup-compatibility/2006">
          <mc:Choice Requires="x14">
            <control shapeId="4496" r:id="rId402" name="Check Box 400">
              <controlPr defaultSize="0" autoFill="0" autoLine="0" autoPict="0">
                <anchor moveWithCells="1">
                  <from>
                    <xdr:col>26</xdr:col>
                    <xdr:colOff>142875</xdr:colOff>
                    <xdr:row>253</xdr:row>
                    <xdr:rowOff>161925</xdr:rowOff>
                  </from>
                  <to>
                    <xdr:col>28</xdr:col>
                    <xdr:colOff>104775</xdr:colOff>
                    <xdr:row>255</xdr:row>
                    <xdr:rowOff>19050</xdr:rowOff>
                  </to>
                </anchor>
              </controlPr>
            </control>
          </mc:Choice>
        </mc:AlternateContent>
        <mc:AlternateContent xmlns:mc="http://schemas.openxmlformats.org/markup-compatibility/2006">
          <mc:Choice Requires="x14">
            <control shapeId="4497" r:id="rId403" name="Check Box 401">
              <controlPr defaultSize="0" autoFill="0" autoLine="0" autoPict="0">
                <anchor moveWithCells="1">
                  <from>
                    <xdr:col>39</xdr:col>
                    <xdr:colOff>142875</xdr:colOff>
                    <xdr:row>253</xdr:row>
                    <xdr:rowOff>161925</xdr:rowOff>
                  </from>
                  <to>
                    <xdr:col>41</xdr:col>
                    <xdr:colOff>104775</xdr:colOff>
                    <xdr:row>255</xdr:row>
                    <xdr:rowOff>19050</xdr:rowOff>
                  </to>
                </anchor>
              </controlPr>
            </control>
          </mc:Choice>
        </mc:AlternateContent>
        <mc:AlternateContent xmlns:mc="http://schemas.openxmlformats.org/markup-compatibility/2006">
          <mc:Choice Requires="x14">
            <control shapeId="4498" r:id="rId404" name="Check Box 402">
              <controlPr defaultSize="0" autoFill="0" autoLine="0" autoPict="0">
                <anchor moveWithCells="1">
                  <from>
                    <xdr:col>52</xdr:col>
                    <xdr:colOff>142875</xdr:colOff>
                    <xdr:row>253</xdr:row>
                    <xdr:rowOff>161925</xdr:rowOff>
                  </from>
                  <to>
                    <xdr:col>54</xdr:col>
                    <xdr:colOff>104775</xdr:colOff>
                    <xdr:row>255</xdr:row>
                    <xdr:rowOff>19050</xdr:rowOff>
                  </to>
                </anchor>
              </controlPr>
            </control>
          </mc:Choice>
        </mc:AlternateContent>
        <mc:AlternateContent xmlns:mc="http://schemas.openxmlformats.org/markup-compatibility/2006">
          <mc:Choice Requires="x14">
            <control shapeId="4499" r:id="rId405" name="Check Box 403">
              <controlPr defaultSize="0" autoFill="0" autoLine="0" autoPict="0">
                <anchor moveWithCells="1">
                  <from>
                    <xdr:col>13</xdr:col>
                    <xdr:colOff>142875</xdr:colOff>
                    <xdr:row>255</xdr:row>
                    <xdr:rowOff>161925</xdr:rowOff>
                  </from>
                  <to>
                    <xdr:col>15</xdr:col>
                    <xdr:colOff>104775</xdr:colOff>
                    <xdr:row>257</xdr:row>
                    <xdr:rowOff>19050</xdr:rowOff>
                  </to>
                </anchor>
              </controlPr>
            </control>
          </mc:Choice>
        </mc:AlternateContent>
        <mc:AlternateContent xmlns:mc="http://schemas.openxmlformats.org/markup-compatibility/2006">
          <mc:Choice Requires="x14">
            <control shapeId="4500" r:id="rId406" name="Check Box 404">
              <controlPr defaultSize="0" autoFill="0" autoLine="0" autoPict="0">
                <anchor moveWithCells="1">
                  <from>
                    <xdr:col>15</xdr:col>
                    <xdr:colOff>142875</xdr:colOff>
                    <xdr:row>255</xdr:row>
                    <xdr:rowOff>161925</xdr:rowOff>
                  </from>
                  <to>
                    <xdr:col>17</xdr:col>
                    <xdr:colOff>104775</xdr:colOff>
                    <xdr:row>257</xdr:row>
                    <xdr:rowOff>19050</xdr:rowOff>
                  </to>
                </anchor>
              </controlPr>
            </control>
          </mc:Choice>
        </mc:AlternateContent>
        <mc:AlternateContent xmlns:mc="http://schemas.openxmlformats.org/markup-compatibility/2006">
          <mc:Choice Requires="x14">
            <control shapeId="4501" r:id="rId407" name="Check Box 405">
              <controlPr defaultSize="0" autoFill="0" autoLine="0" autoPict="0">
                <anchor moveWithCells="1">
                  <from>
                    <xdr:col>26</xdr:col>
                    <xdr:colOff>142875</xdr:colOff>
                    <xdr:row>255</xdr:row>
                    <xdr:rowOff>161925</xdr:rowOff>
                  </from>
                  <to>
                    <xdr:col>28</xdr:col>
                    <xdr:colOff>104775</xdr:colOff>
                    <xdr:row>257</xdr:row>
                    <xdr:rowOff>19050</xdr:rowOff>
                  </to>
                </anchor>
              </controlPr>
            </control>
          </mc:Choice>
        </mc:AlternateContent>
        <mc:AlternateContent xmlns:mc="http://schemas.openxmlformats.org/markup-compatibility/2006">
          <mc:Choice Requires="x14">
            <control shapeId="4502" r:id="rId408" name="Check Box 406">
              <controlPr defaultSize="0" autoFill="0" autoLine="0" autoPict="0">
                <anchor moveWithCells="1">
                  <from>
                    <xdr:col>28</xdr:col>
                    <xdr:colOff>142875</xdr:colOff>
                    <xdr:row>255</xdr:row>
                    <xdr:rowOff>161925</xdr:rowOff>
                  </from>
                  <to>
                    <xdr:col>30</xdr:col>
                    <xdr:colOff>104775</xdr:colOff>
                    <xdr:row>257</xdr:row>
                    <xdr:rowOff>19050</xdr:rowOff>
                  </to>
                </anchor>
              </controlPr>
            </control>
          </mc:Choice>
        </mc:AlternateContent>
        <mc:AlternateContent xmlns:mc="http://schemas.openxmlformats.org/markup-compatibility/2006">
          <mc:Choice Requires="x14">
            <control shapeId="4503" r:id="rId409" name="Check Box 407">
              <controlPr defaultSize="0" autoFill="0" autoLine="0" autoPict="0">
                <anchor moveWithCells="1">
                  <from>
                    <xdr:col>39</xdr:col>
                    <xdr:colOff>142875</xdr:colOff>
                    <xdr:row>255</xdr:row>
                    <xdr:rowOff>161925</xdr:rowOff>
                  </from>
                  <to>
                    <xdr:col>41</xdr:col>
                    <xdr:colOff>104775</xdr:colOff>
                    <xdr:row>257</xdr:row>
                    <xdr:rowOff>19050</xdr:rowOff>
                  </to>
                </anchor>
              </controlPr>
            </control>
          </mc:Choice>
        </mc:AlternateContent>
        <mc:AlternateContent xmlns:mc="http://schemas.openxmlformats.org/markup-compatibility/2006">
          <mc:Choice Requires="x14">
            <control shapeId="4504" r:id="rId410" name="Check Box 408">
              <controlPr defaultSize="0" autoFill="0" autoLine="0" autoPict="0">
                <anchor moveWithCells="1">
                  <from>
                    <xdr:col>52</xdr:col>
                    <xdr:colOff>142875</xdr:colOff>
                    <xdr:row>255</xdr:row>
                    <xdr:rowOff>161925</xdr:rowOff>
                  </from>
                  <to>
                    <xdr:col>54</xdr:col>
                    <xdr:colOff>104775</xdr:colOff>
                    <xdr:row>257</xdr:row>
                    <xdr:rowOff>19050</xdr:rowOff>
                  </to>
                </anchor>
              </controlPr>
            </control>
          </mc:Choice>
        </mc:AlternateContent>
        <mc:AlternateContent xmlns:mc="http://schemas.openxmlformats.org/markup-compatibility/2006">
          <mc:Choice Requires="x14">
            <control shapeId="4505" r:id="rId411" name="Check Box 409">
              <controlPr defaultSize="0" autoFill="0" autoLine="0" autoPict="0">
                <anchor moveWithCells="1">
                  <from>
                    <xdr:col>54</xdr:col>
                    <xdr:colOff>142875</xdr:colOff>
                    <xdr:row>255</xdr:row>
                    <xdr:rowOff>161925</xdr:rowOff>
                  </from>
                  <to>
                    <xdr:col>56</xdr:col>
                    <xdr:colOff>104775</xdr:colOff>
                    <xdr:row>257</xdr:row>
                    <xdr:rowOff>19050</xdr:rowOff>
                  </to>
                </anchor>
              </controlPr>
            </control>
          </mc:Choice>
        </mc:AlternateContent>
        <mc:AlternateContent xmlns:mc="http://schemas.openxmlformats.org/markup-compatibility/2006">
          <mc:Choice Requires="x14">
            <control shapeId="4506" r:id="rId412" name="Check Box 410">
              <controlPr defaultSize="0" autoFill="0" autoLine="0" autoPict="0">
                <anchor moveWithCells="1">
                  <from>
                    <xdr:col>13</xdr:col>
                    <xdr:colOff>142875</xdr:colOff>
                    <xdr:row>257</xdr:row>
                    <xdr:rowOff>161925</xdr:rowOff>
                  </from>
                  <to>
                    <xdr:col>15</xdr:col>
                    <xdr:colOff>104775</xdr:colOff>
                    <xdr:row>259</xdr:row>
                    <xdr:rowOff>19050</xdr:rowOff>
                  </to>
                </anchor>
              </controlPr>
            </control>
          </mc:Choice>
        </mc:AlternateContent>
        <mc:AlternateContent xmlns:mc="http://schemas.openxmlformats.org/markup-compatibility/2006">
          <mc:Choice Requires="x14">
            <control shapeId="4507" r:id="rId413" name="Check Box 411">
              <controlPr defaultSize="0" autoFill="0" autoLine="0" autoPict="0">
                <anchor moveWithCells="1">
                  <from>
                    <xdr:col>15</xdr:col>
                    <xdr:colOff>142875</xdr:colOff>
                    <xdr:row>257</xdr:row>
                    <xdr:rowOff>161925</xdr:rowOff>
                  </from>
                  <to>
                    <xdr:col>17</xdr:col>
                    <xdr:colOff>104775</xdr:colOff>
                    <xdr:row>259</xdr:row>
                    <xdr:rowOff>19050</xdr:rowOff>
                  </to>
                </anchor>
              </controlPr>
            </control>
          </mc:Choice>
        </mc:AlternateContent>
        <mc:AlternateContent xmlns:mc="http://schemas.openxmlformats.org/markup-compatibility/2006">
          <mc:Choice Requires="x14">
            <control shapeId="4508" r:id="rId414" name="Check Box 412">
              <controlPr defaultSize="0" autoFill="0" autoLine="0" autoPict="0">
                <anchor moveWithCells="1">
                  <from>
                    <xdr:col>26</xdr:col>
                    <xdr:colOff>142875</xdr:colOff>
                    <xdr:row>257</xdr:row>
                    <xdr:rowOff>161925</xdr:rowOff>
                  </from>
                  <to>
                    <xdr:col>28</xdr:col>
                    <xdr:colOff>104775</xdr:colOff>
                    <xdr:row>259</xdr:row>
                    <xdr:rowOff>19050</xdr:rowOff>
                  </to>
                </anchor>
              </controlPr>
            </control>
          </mc:Choice>
        </mc:AlternateContent>
        <mc:AlternateContent xmlns:mc="http://schemas.openxmlformats.org/markup-compatibility/2006">
          <mc:Choice Requires="x14">
            <control shapeId="4509" r:id="rId415" name="Check Box 413">
              <controlPr defaultSize="0" autoFill="0" autoLine="0" autoPict="0">
                <anchor moveWithCells="1">
                  <from>
                    <xdr:col>28</xdr:col>
                    <xdr:colOff>142875</xdr:colOff>
                    <xdr:row>257</xdr:row>
                    <xdr:rowOff>161925</xdr:rowOff>
                  </from>
                  <to>
                    <xdr:col>30</xdr:col>
                    <xdr:colOff>104775</xdr:colOff>
                    <xdr:row>259</xdr:row>
                    <xdr:rowOff>19050</xdr:rowOff>
                  </to>
                </anchor>
              </controlPr>
            </control>
          </mc:Choice>
        </mc:AlternateContent>
        <mc:AlternateContent xmlns:mc="http://schemas.openxmlformats.org/markup-compatibility/2006">
          <mc:Choice Requires="x14">
            <control shapeId="4510" r:id="rId416" name="Check Box 414">
              <controlPr defaultSize="0" autoFill="0" autoLine="0" autoPict="0">
                <anchor moveWithCells="1">
                  <from>
                    <xdr:col>39</xdr:col>
                    <xdr:colOff>142875</xdr:colOff>
                    <xdr:row>257</xdr:row>
                    <xdr:rowOff>161925</xdr:rowOff>
                  </from>
                  <to>
                    <xdr:col>41</xdr:col>
                    <xdr:colOff>104775</xdr:colOff>
                    <xdr:row>259</xdr:row>
                    <xdr:rowOff>19050</xdr:rowOff>
                  </to>
                </anchor>
              </controlPr>
            </control>
          </mc:Choice>
        </mc:AlternateContent>
        <mc:AlternateContent xmlns:mc="http://schemas.openxmlformats.org/markup-compatibility/2006">
          <mc:Choice Requires="x14">
            <control shapeId="4511" r:id="rId417" name="Check Box 415">
              <controlPr defaultSize="0" autoFill="0" autoLine="0" autoPict="0">
                <anchor moveWithCells="1">
                  <from>
                    <xdr:col>52</xdr:col>
                    <xdr:colOff>142875</xdr:colOff>
                    <xdr:row>257</xdr:row>
                    <xdr:rowOff>161925</xdr:rowOff>
                  </from>
                  <to>
                    <xdr:col>54</xdr:col>
                    <xdr:colOff>104775</xdr:colOff>
                    <xdr:row>259</xdr:row>
                    <xdr:rowOff>19050</xdr:rowOff>
                  </to>
                </anchor>
              </controlPr>
            </control>
          </mc:Choice>
        </mc:AlternateContent>
        <mc:AlternateContent xmlns:mc="http://schemas.openxmlformats.org/markup-compatibility/2006">
          <mc:Choice Requires="x14">
            <control shapeId="4512" r:id="rId418" name="Check Box 416">
              <controlPr defaultSize="0" autoFill="0" autoLine="0" autoPict="0">
                <anchor moveWithCells="1">
                  <from>
                    <xdr:col>13</xdr:col>
                    <xdr:colOff>142875</xdr:colOff>
                    <xdr:row>259</xdr:row>
                    <xdr:rowOff>161925</xdr:rowOff>
                  </from>
                  <to>
                    <xdr:col>15</xdr:col>
                    <xdr:colOff>104775</xdr:colOff>
                    <xdr:row>261</xdr:row>
                    <xdr:rowOff>19050</xdr:rowOff>
                  </to>
                </anchor>
              </controlPr>
            </control>
          </mc:Choice>
        </mc:AlternateContent>
        <mc:AlternateContent xmlns:mc="http://schemas.openxmlformats.org/markup-compatibility/2006">
          <mc:Choice Requires="x14">
            <control shapeId="4513" r:id="rId419" name="Check Box 417">
              <controlPr defaultSize="0" autoFill="0" autoLine="0" autoPict="0">
                <anchor moveWithCells="1">
                  <from>
                    <xdr:col>26</xdr:col>
                    <xdr:colOff>142875</xdr:colOff>
                    <xdr:row>259</xdr:row>
                    <xdr:rowOff>161925</xdr:rowOff>
                  </from>
                  <to>
                    <xdr:col>28</xdr:col>
                    <xdr:colOff>104775</xdr:colOff>
                    <xdr:row>261</xdr:row>
                    <xdr:rowOff>19050</xdr:rowOff>
                  </to>
                </anchor>
              </controlPr>
            </control>
          </mc:Choice>
        </mc:AlternateContent>
        <mc:AlternateContent xmlns:mc="http://schemas.openxmlformats.org/markup-compatibility/2006">
          <mc:Choice Requires="x14">
            <control shapeId="4514" r:id="rId420" name="Check Box 418">
              <controlPr defaultSize="0" autoFill="0" autoLine="0" autoPict="0">
                <anchor moveWithCells="1">
                  <from>
                    <xdr:col>28</xdr:col>
                    <xdr:colOff>142875</xdr:colOff>
                    <xdr:row>259</xdr:row>
                    <xdr:rowOff>161925</xdr:rowOff>
                  </from>
                  <to>
                    <xdr:col>30</xdr:col>
                    <xdr:colOff>104775</xdr:colOff>
                    <xdr:row>261</xdr:row>
                    <xdr:rowOff>19050</xdr:rowOff>
                  </to>
                </anchor>
              </controlPr>
            </control>
          </mc:Choice>
        </mc:AlternateContent>
        <mc:AlternateContent xmlns:mc="http://schemas.openxmlformats.org/markup-compatibility/2006">
          <mc:Choice Requires="x14">
            <control shapeId="4515" r:id="rId421" name="Check Box 419">
              <controlPr defaultSize="0" autoFill="0" autoLine="0" autoPict="0">
                <anchor moveWithCells="1">
                  <from>
                    <xdr:col>39</xdr:col>
                    <xdr:colOff>142875</xdr:colOff>
                    <xdr:row>259</xdr:row>
                    <xdr:rowOff>161925</xdr:rowOff>
                  </from>
                  <to>
                    <xdr:col>41</xdr:col>
                    <xdr:colOff>104775</xdr:colOff>
                    <xdr:row>261</xdr:row>
                    <xdr:rowOff>19050</xdr:rowOff>
                  </to>
                </anchor>
              </controlPr>
            </control>
          </mc:Choice>
        </mc:AlternateContent>
        <mc:AlternateContent xmlns:mc="http://schemas.openxmlformats.org/markup-compatibility/2006">
          <mc:Choice Requires="x14">
            <control shapeId="4516" r:id="rId422" name="Check Box 420">
              <controlPr defaultSize="0" autoFill="0" autoLine="0" autoPict="0">
                <anchor moveWithCells="1">
                  <from>
                    <xdr:col>41</xdr:col>
                    <xdr:colOff>142875</xdr:colOff>
                    <xdr:row>259</xdr:row>
                    <xdr:rowOff>161925</xdr:rowOff>
                  </from>
                  <to>
                    <xdr:col>43</xdr:col>
                    <xdr:colOff>104775</xdr:colOff>
                    <xdr:row>261</xdr:row>
                    <xdr:rowOff>19050</xdr:rowOff>
                  </to>
                </anchor>
              </controlPr>
            </control>
          </mc:Choice>
        </mc:AlternateContent>
        <mc:AlternateContent xmlns:mc="http://schemas.openxmlformats.org/markup-compatibility/2006">
          <mc:Choice Requires="x14">
            <control shapeId="4517" r:id="rId423" name="Check Box 421">
              <controlPr defaultSize="0" autoFill="0" autoLine="0" autoPict="0">
                <anchor moveWithCells="1">
                  <from>
                    <xdr:col>52</xdr:col>
                    <xdr:colOff>142875</xdr:colOff>
                    <xdr:row>259</xdr:row>
                    <xdr:rowOff>161925</xdr:rowOff>
                  </from>
                  <to>
                    <xdr:col>54</xdr:col>
                    <xdr:colOff>104775</xdr:colOff>
                    <xdr:row>261</xdr:row>
                    <xdr:rowOff>19050</xdr:rowOff>
                  </to>
                </anchor>
              </controlPr>
            </control>
          </mc:Choice>
        </mc:AlternateContent>
        <mc:AlternateContent xmlns:mc="http://schemas.openxmlformats.org/markup-compatibility/2006">
          <mc:Choice Requires="x14">
            <control shapeId="4518" r:id="rId424" name="Check Box 422">
              <controlPr defaultSize="0" autoFill="0" autoLine="0" autoPict="0">
                <anchor moveWithCells="1">
                  <from>
                    <xdr:col>54</xdr:col>
                    <xdr:colOff>142875</xdr:colOff>
                    <xdr:row>259</xdr:row>
                    <xdr:rowOff>161925</xdr:rowOff>
                  </from>
                  <to>
                    <xdr:col>56</xdr:col>
                    <xdr:colOff>104775</xdr:colOff>
                    <xdr:row>261</xdr:row>
                    <xdr:rowOff>19050</xdr:rowOff>
                  </to>
                </anchor>
              </controlPr>
            </control>
          </mc:Choice>
        </mc:AlternateContent>
        <mc:AlternateContent xmlns:mc="http://schemas.openxmlformats.org/markup-compatibility/2006">
          <mc:Choice Requires="x14">
            <control shapeId="4519" r:id="rId425" name="Check Box 423">
              <controlPr defaultSize="0" autoFill="0" autoLine="0" autoPict="0">
                <anchor moveWithCells="1">
                  <from>
                    <xdr:col>13</xdr:col>
                    <xdr:colOff>142875</xdr:colOff>
                    <xdr:row>261</xdr:row>
                    <xdr:rowOff>161925</xdr:rowOff>
                  </from>
                  <to>
                    <xdr:col>15</xdr:col>
                    <xdr:colOff>104775</xdr:colOff>
                    <xdr:row>263</xdr:row>
                    <xdr:rowOff>19050</xdr:rowOff>
                  </to>
                </anchor>
              </controlPr>
            </control>
          </mc:Choice>
        </mc:AlternateContent>
        <mc:AlternateContent xmlns:mc="http://schemas.openxmlformats.org/markup-compatibility/2006">
          <mc:Choice Requires="x14">
            <control shapeId="4520" r:id="rId426" name="Check Box 424">
              <controlPr defaultSize="0" autoFill="0" autoLine="0" autoPict="0">
                <anchor moveWithCells="1">
                  <from>
                    <xdr:col>15</xdr:col>
                    <xdr:colOff>142875</xdr:colOff>
                    <xdr:row>261</xdr:row>
                    <xdr:rowOff>161925</xdr:rowOff>
                  </from>
                  <to>
                    <xdr:col>17</xdr:col>
                    <xdr:colOff>104775</xdr:colOff>
                    <xdr:row>263</xdr:row>
                    <xdr:rowOff>19050</xdr:rowOff>
                  </to>
                </anchor>
              </controlPr>
            </control>
          </mc:Choice>
        </mc:AlternateContent>
        <mc:AlternateContent xmlns:mc="http://schemas.openxmlformats.org/markup-compatibility/2006">
          <mc:Choice Requires="x14">
            <control shapeId="4521" r:id="rId427" name="Check Box 425">
              <controlPr defaultSize="0" autoFill="0" autoLine="0" autoPict="0">
                <anchor moveWithCells="1">
                  <from>
                    <xdr:col>26</xdr:col>
                    <xdr:colOff>142875</xdr:colOff>
                    <xdr:row>261</xdr:row>
                    <xdr:rowOff>161925</xdr:rowOff>
                  </from>
                  <to>
                    <xdr:col>28</xdr:col>
                    <xdr:colOff>104775</xdr:colOff>
                    <xdr:row>263</xdr:row>
                    <xdr:rowOff>19050</xdr:rowOff>
                  </to>
                </anchor>
              </controlPr>
            </control>
          </mc:Choice>
        </mc:AlternateContent>
        <mc:AlternateContent xmlns:mc="http://schemas.openxmlformats.org/markup-compatibility/2006">
          <mc:Choice Requires="x14">
            <control shapeId="4522" r:id="rId428" name="Check Box 426">
              <controlPr defaultSize="0" autoFill="0" autoLine="0" autoPict="0">
                <anchor moveWithCells="1">
                  <from>
                    <xdr:col>28</xdr:col>
                    <xdr:colOff>142875</xdr:colOff>
                    <xdr:row>261</xdr:row>
                    <xdr:rowOff>161925</xdr:rowOff>
                  </from>
                  <to>
                    <xdr:col>30</xdr:col>
                    <xdr:colOff>104775</xdr:colOff>
                    <xdr:row>263</xdr:row>
                    <xdr:rowOff>19050</xdr:rowOff>
                  </to>
                </anchor>
              </controlPr>
            </control>
          </mc:Choice>
        </mc:AlternateContent>
        <mc:AlternateContent xmlns:mc="http://schemas.openxmlformats.org/markup-compatibility/2006">
          <mc:Choice Requires="x14">
            <control shapeId="4523" r:id="rId429" name="Check Box 427">
              <controlPr defaultSize="0" autoFill="0" autoLine="0" autoPict="0">
                <anchor moveWithCells="1">
                  <from>
                    <xdr:col>39</xdr:col>
                    <xdr:colOff>142875</xdr:colOff>
                    <xdr:row>261</xdr:row>
                    <xdr:rowOff>161925</xdr:rowOff>
                  </from>
                  <to>
                    <xdr:col>41</xdr:col>
                    <xdr:colOff>104775</xdr:colOff>
                    <xdr:row>263</xdr:row>
                    <xdr:rowOff>19050</xdr:rowOff>
                  </to>
                </anchor>
              </controlPr>
            </control>
          </mc:Choice>
        </mc:AlternateContent>
        <mc:AlternateContent xmlns:mc="http://schemas.openxmlformats.org/markup-compatibility/2006">
          <mc:Choice Requires="x14">
            <control shapeId="4524" r:id="rId430" name="Check Box 428">
              <controlPr defaultSize="0" autoFill="0" autoLine="0" autoPict="0">
                <anchor moveWithCells="1">
                  <from>
                    <xdr:col>52</xdr:col>
                    <xdr:colOff>142875</xdr:colOff>
                    <xdr:row>261</xdr:row>
                    <xdr:rowOff>161925</xdr:rowOff>
                  </from>
                  <to>
                    <xdr:col>54</xdr:col>
                    <xdr:colOff>104775</xdr:colOff>
                    <xdr:row>263</xdr:row>
                    <xdr:rowOff>19050</xdr:rowOff>
                  </to>
                </anchor>
              </controlPr>
            </control>
          </mc:Choice>
        </mc:AlternateContent>
        <mc:AlternateContent xmlns:mc="http://schemas.openxmlformats.org/markup-compatibility/2006">
          <mc:Choice Requires="x14">
            <control shapeId="4525" r:id="rId431" name="Check Box 429">
              <controlPr defaultSize="0" autoFill="0" autoLine="0" autoPict="0">
                <anchor moveWithCells="1">
                  <from>
                    <xdr:col>13</xdr:col>
                    <xdr:colOff>142875</xdr:colOff>
                    <xdr:row>263</xdr:row>
                    <xdr:rowOff>161925</xdr:rowOff>
                  </from>
                  <to>
                    <xdr:col>15</xdr:col>
                    <xdr:colOff>104775</xdr:colOff>
                    <xdr:row>265</xdr:row>
                    <xdr:rowOff>19050</xdr:rowOff>
                  </to>
                </anchor>
              </controlPr>
            </control>
          </mc:Choice>
        </mc:AlternateContent>
        <mc:AlternateContent xmlns:mc="http://schemas.openxmlformats.org/markup-compatibility/2006">
          <mc:Choice Requires="x14">
            <control shapeId="4526" r:id="rId432" name="Check Box 430">
              <controlPr defaultSize="0" autoFill="0" autoLine="0" autoPict="0">
                <anchor moveWithCells="1">
                  <from>
                    <xdr:col>15</xdr:col>
                    <xdr:colOff>142875</xdr:colOff>
                    <xdr:row>263</xdr:row>
                    <xdr:rowOff>161925</xdr:rowOff>
                  </from>
                  <to>
                    <xdr:col>17</xdr:col>
                    <xdr:colOff>104775</xdr:colOff>
                    <xdr:row>265</xdr:row>
                    <xdr:rowOff>19050</xdr:rowOff>
                  </to>
                </anchor>
              </controlPr>
            </control>
          </mc:Choice>
        </mc:AlternateContent>
        <mc:AlternateContent xmlns:mc="http://schemas.openxmlformats.org/markup-compatibility/2006">
          <mc:Choice Requires="x14">
            <control shapeId="4527" r:id="rId433" name="Check Box 431">
              <controlPr defaultSize="0" autoFill="0" autoLine="0" autoPict="0">
                <anchor moveWithCells="1">
                  <from>
                    <xdr:col>26</xdr:col>
                    <xdr:colOff>142875</xdr:colOff>
                    <xdr:row>263</xdr:row>
                    <xdr:rowOff>161925</xdr:rowOff>
                  </from>
                  <to>
                    <xdr:col>28</xdr:col>
                    <xdr:colOff>104775</xdr:colOff>
                    <xdr:row>265</xdr:row>
                    <xdr:rowOff>19050</xdr:rowOff>
                  </to>
                </anchor>
              </controlPr>
            </control>
          </mc:Choice>
        </mc:AlternateContent>
        <mc:AlternateContent xmlns:mc="http://schemas.openxmlformats.org/markup-compatibility/2006">
          <mc:Choice Requires="x14">
            <control shapeId="4528" r:id="rId434" name="Check Box 432">
              <controlPr defaultSize="0" autoFill="0" autoLine="0" autoPict="0">
                <anchor moveWithCells="1">
                  <from>
                    <xdr:col>39</xdr:col>
                    <xdr:colOff>142875</xdr:colOff>
                    <xdr:row>263</xdr:row>
                    <xdr:rowOff>161925</xdr:rowOff>
                  </from>
                  <to>
                    <xdr:col>41</xdr:col>
                    <xdr:colOff>104775</xdr:colOff>
                    <xdr:row>265</xdr:row>
                    <xdr:rowOff>19050</xdr:rowOff>
                  </to>
                </anchor>
              </controlPr>
            </control>
          </mc:Choice>
        </mc:AlternateContent>
        <mc:AlternateContent xmlns:mc="http://schemas.openxmlformats.org/markup-compatibility/2006">
          <mc:Choice Requires="x14">
            <control shapeId="4529" r:id="rId435" name="Check Box 433">
              <controlPr defaultSize="0" autoFill="0" autoLine="0" autoPict="0">
                <anchor moveWithCells="1">
                  <from>
                    <xdr:col>52</xdr:col>
                    <xdr:colOff>142875</xdr:colOff>
                    <xdr:row>263</xdr:row>
                    <xdr:rowOff>161925</xdr:rowOff>
                  </from>
                  <to>
                    <xdr:col>54</xdr:col>
                    <xdr:colOff>104775</xdr:colOff>
                    <xdr:row>265</xdr:row>
                    <xdr:rowOff>19050</xdr:rowOff>
                  </to>
                </anchor>
              </controlPr>
            </control>
          </mc:Choice>
        </mc:AlternateContent>
        <mc:AlternateContent xmlns:mc="http://schemas.openxmlformats.org/markup-compatibility/2006">
          <mc:Choice Requires="x14">
            <control shapeId="4530" r:id="rId436" name="Check Box 434">
              <controlPr defaultSize="0" autoFill="0" autoLine="0" autoPict="0">
                <anchor moveWithCells="1">
                  <from>
                    <xdr:col>13</xdr:col>
                    <xdr:colOff>142875</xdr:colOff>
                    <xdr:row>265</xdr:row>
                    <xdr:rowOff>161925</xdr:rowOff>
                  </from>
                  <to>
                    <xdr:col>15</xdr:col>
                    <xdr:colOff>104775</xdr:colOff>
                    <xdr:row>267</xdr:row>
                    <xdr:rowOff>19050</xdr:rowOff>
                  </to>
                </anchor>
              </controlPr>
            </control>
          </mc:Choice>
        </mc:AlternateContent>
        <mc:AlternateContent xmlns:mc="http://schemas.openxmlformats.org/markup-compatibility/2006">
          <mc:Choice Requires="x14">
            <control shapeId="4531" r:id="rId437" name="Check Box 435">
              <controlPr defaultSize="0" autoFill="0" autoLine="0" autoPict="0">
                <anchor moveWithCells="1">
                  <from>
                    <xdr:col>26</xdr:col>
                    <xdr:colOff>142875</xdr:colOff>
                    <xdr:row>265</xdr:row>
                    <xdr:rowOff>161925</xdr:rowOff>
                  </from>
                  <to>
                    <xdr:col>28</xdr:col>
                    <xdr:colOff>104775</xdr:colOff>
                    <xdr:row>267</xdr:row>
                    <xdr:rowOff>19050</xdr:rowOff>
                  </to>
                </anchor>
              </controlPr>
            </control>
          </mc:Choice>
        </mc:AlternateContent>
        <mc:AlternateContent xmlns:mc="http://schemas.openxmlformats.org/markup-compatibility/2006">
          <mc:Choice Requires="x14">
            <control shapeId="4532" r:id="rId438" name="Check Box 436">
              <controlPr defaultSize="0" autoFill="0" autoLine="0" autoPict="0">
                <anchor moveWithCells="1">
                  <from>
                    <xdr:col>28</xdr:col>
                    <xdr:colOff>142875</xdr:colOff>
                    <xdr:row>265</xdr:row>
                    <xdr:rowOff>161925</xdr:rowOff>
                  </from>
                  <to>
                    <xdr:col>30</xdr:col>
                    <xdr:colOff>104775</xdr:colOff>
                    <xdr:row>267</xdr:row>
                    <xdr:rowOff>19050</xdr:rowOff>
                  </to>
                </anchor>
              </controlPr>
            </control>
          </mc:Choice>
        </mc:AlternateContent>
        <mc:AlternateContent xmlns:mc="http://schemas.openxmlformats.org/markup-compatibility/2006">
          <mc:Choice Requires="x14">
            <control shapeId="4533" r:id="rId439" name="Check Box 437">
              <controlPr defaultSize="0" autoFill="0" autoLine="0" autoPict="0">
                <anchor moveWithCells="1">
                  <from>
                    <xdr:col>39</xdr:col>
                    <xdr:colOff>142875</xdr:colOff>
                    <xdr:row>265</xdr:row>
                    <xdr:rowOff>161925</xdr:rowOff>
                  </from>
                  <to>
                    <xdr:col>41</xdr:col>
                    <xdr:colOff>104775</xdr:colOff>
                    <xdr:row>267</xdr:row>
                    <xdr:rowOff>19050</xdr:rowOff>
                  </to>
                </anchor>
              </controlPr>
            </control>
          </mc:Choice>
        </mc:AlternateContent>
        <mc:AlternateContent xmlns:mc="http://schemas.openxmlformats.org/markup-compatibility/2006">
          <mc:Choice Requires="x14">
            <control shapeId="4534" r:id="rId440" name="Check Box 438">
              <controlPr defaultSize="0" autoFill="0" autoLine="0" autoPict="0">
                <anchor moveWithCells="1">
                  <from>
                    <xdr:col>52</xdr:col>
                    <xdr:colOff>142875</xdr:colOff>
                    <xdr:row>265</xdr:row>
                    <xdr:rowOff>161925</xdr:rowOff>
                  </from>
                  <to>
                    <xdr:col>54</xdr:col>
                    <xdr:colOff>104775</xdr:colOff>
                    <xdr:row>267</xdr:row>
                    <xdr:rowOff>19050</xdr:rowOff>
                  </to>
                </anchor>
              </controlPr>
            </control>
          </mc:Choice>
        </mc:AlternateContent>
        <mc:AlternateContent xmlns:mc="http://schemas.openxmlformats.org/markup-compatibility/2006">
          <mc:Choice Requires="x14">
            <control shapeId="4535" r:id="rId441" name="Check Box 439">
              <controlPr defaultSize="0" autoFill="0" autoLine="0" autoPict="0">
                <anchor moveWithCells="1">
                  <from>
                    <xdr:col>13</xdr:col>
                    <xdr:colOff>142875</xdr:colOff>
                    <xdr:row>267</xdr:row>
                    <xdr:rowOff>161925</xdr:rowOff>
                  </from>
                  <to>
                    <xdr:col>15</xdr:col>
                    <xdr:colOff>104775</xdr:colOff>
                    <xdr:row>269</xdr:row>
                    <xdr:rowOff>19050</xdr:rowOff>
                  </to>
                </anchor>
              </controlPr>
            </control>
          </mc:Choice>
        </mc:AlternateContent>
        <mc:AlternateContent xmlns:mc="http://schemas.openxmlformats.org/markup-compatibility/2006">
          <mc:Choice Requires="x14">
            <control shapeId="4536" r:id="rId442" name="Check Box 440">
              <controlPr defaultSize="0" autoFill="0" autoLine="0" autoPict="0">
                <anchor moveWithCells="1">
                  <from>
                    <xdr:col>15</xdr:col>
                    <xdr:colOff>142875</xdr:colOff>
                    <xdr:row>267</xdr:row>
                    <xdr:rowOff>161925</xdr:rowOff>
                  </from>
                  <to>
                    <xdr:col>17</xdr:col>
                    <xdr:colOff>104775</xdr:colOff>
                    <xdr:row>269</xdr:row>
                    <xdr:rowOff>19050</xdr:rowOff>
                  </to>
                </anchor>
              </controlPr>
            </control>
          </mc:Choice>
        </mc:AlternateContent>
        <mc:AlternateContent xmlns:mc="http://schemas.openxmlformats.org/markup-compatibility/2006">
          <mc:Choice Requires="x14">
            <control shapeId="4537" r:id="rId443" name="Check Box 441">
              <controlPr defaultSize="0" autoFill="0" autoLine="0" autoPict="0">
                <anchor moveWithCells="1">
                  <from>
                    <xdr:col>26</xdr:col>
                    <xdr:colOff>142875</xdr:colOff>
                    <xdr:row>267</xdr:row>
                    <xdr:rowOff>161925</xdr:rowOff>
                  </from>
                  <to>
                    <xdr:col>28</xdr:col>
                    <xdr:colOff>104775</xdr:colOff>
                    <xdr:row>269</xdr:row>
                    <xdr:rowOff>19050</xdr:rowOff>
                  </to>
                </anchor>
              </controlPr>
            </control>
          </mc:Choice>
        </mc:AlternateContent>
        <mc:AlternateContent xmlns:mc="http://schemas.openxmlformats.org/markup-compatibility/2006">
          <mc:Choice Requires="x14">
            <control shapeId="4538" r:id="rId444" name="Check Box 442">
              <controlPr defaultSize="0" autoFill="0" autoLine="0" autoPict="0">
                <anchor moveWithCells="1">
                  <from>
                    <xdr:col>39</xdr:col>
                    <xdr:colOff>142875</xdr:colOff>
                    <xdr:row>267</xdr:row>
                    <xdr:rowOff>161925</xdr:rowOff>
                  </from>
                  <to>
                    <xdr:col>41</xdr:col>
                    <xdr:colOff>104775</xdr:colOff>
                    <xdr:row>269</xdr:row>
                    <xdr:rowOff>19050</xdr:rowOff>
                  </to>
                </anchor>
              </controlPr>
            </control>
          </mc:Choice>
        </mc:AlternateContent>
        <mc:AlternateContent xmlns:mc="http://schemas.openxmlformats.org/markup-compatibility/2006">
          <mc:Choice Requires="x14">
            <control shapeId="4539" r:id="rId445" name="Check Box 443">
              <controlPr defaultSize="0" autoFill="0" autoLine="0" autoPict="0">
                <anchor moveWithCells="1">
                  <from>
                    <xdr:col>52</xdr:col>
                    <xdr:colOff>142875</xdr:colOff>
                    <xdr:row>267</xdr:row>
                    <xdr:rowOff>161925</xdr:rowOff>
                  </from>
                  <to>
                    <xdr:col>54</xdr:col>
                    <xdr:colOff>104775</xdr:colOff>
                    <xdr:row>269</xdr:row>
                    <xdr:rowOff>19050</xdr:rowOff>
                  </to>
                </anchor>
              </controlPr>
            </control>
          </mc:Choice>
        </mc:AlternateContent>
        <mc:AlternateContent xmlns:mc="http://schemas.openxmlformats.org/markup-compatibility/2006">
          <mc:Choice Requires="x14">
            <control shapeId="4540" r:id="rId446" name="Check Box 444">
              <controlPr defaultSize="0" autoFill="0" autoLine="0" autoPict="0">
                <anchor moveWithCells="1">
                  <from>
                    <xdr:col>13</xdr:col>
                    <xdr:colOff>142875</xdr:colOff>
                    <xdr:row>269</xdr:row>
                    <xdr:rowOff>161925</xdr:rowOff>
                  </from>
                  <to>
                    <xdr:col>15</xdr:col>
                    <xdr:colOff>104775</xdr:colOff>
                    <xdr:row>271</xdr:row>
                    <xdr:rowOff>19050</xdr:rowOff>
                  </to>
                </anchor>
              </controlPr>
            </control>
          </mc:Choice>
        </mc:AlternateContent>
        <mc:AlternateContent xmlns:mc="http://schemas.openxmlformats.org/markup-compatibility/2006">
          <mc:Choice Requires="x14">
            <control shapeId="4541" r:id="rId447" name="Check Box 445">
              <controlPr defaultSize="0" autoFill="0" autoLine="0" autoPict="0">
                <anchor moveWithCells="1">
                  <from>
                    <xdr:col>26</xdr:col>
                    <xdr:colOff>142875</xdr:colOff>
                    <xdr:row>269</xdr:row>
                    <xdr:rowOff>161925</xdr:rowOff>
                  </from>
                  <to>
                    <xdr:col>28</xdr:col>
                    <xdr:colOff>104775</xdr:colOff>
                    <xdr:row>271</xdr:row>
                    <xdr:rowOff>19050</xdr:rowOff>
                  </to>
                </anchor>
              </controlPr>
            </control>
          </mc:Choice>
        </mc:AlternateContent>
        <mc:AlternateContent xmlns:mc="http://schemas.openxmlformats.org/markup-compatibility/2006">
          <mc:Choice Requires="x14">
            <control shapeId="4542" r:id="rId448" name="Check Box 446">
              <controlPr defaultSize="0" autoFill="0" autoLine="0" autoPict="0">
                <anchor moveWithCells="1">
                  <from>
                    <xdr:col>28</xdr:col>
                    <xdr:colOff>142875</xdr:colOff>
                    <xdr:row>269</xdr:row>
                    <xdr:rowOff>161925</xdr:rowOff>
                  </from>
                  <to>
                    <xdr:col>30</xdr:col>
                    <xdr:colOff>104775</xdr:colOff>
                    <xdr:row>271</xdr:row>
                    <xdr:rowOff>19050</xdr:rowOff>
                  </to>
                </anchor>
              </controlPr>
            </control>
          </mc:Choice>
        </mc:AlternateContent>
        <mc:AlternateContent xmlns:mc="http://schemas.openxmlformats.org/markup-compatibility/2006">
          <mc:Choice Requires="x14">
            <control shapeId="4543" r:id="rId449" name="Check Box 447">
              <controlPr defaultSize="0" autoFill="0" autoLine="0" autoPict="0">
                <anchor moveWithCells="1">
                  <from>
                    <xdr:col>39</xdr:col>
                    <xdr:colOff>142875</xdr:colOff>
                    <xdr:row>269</xdr:row>
                    <xdr:rowOff>161925</xdr:rowOff>
                  </from>
                  <to>
                    <xdr:col>41</xdr:col>
                    <xdr:colOff>104775</xdr:colOff>
                    <xdr:row>271</xdr:row>
                    <xdr:rowOff>19050</xdr:rowOff>
                  </to>
                </anchor>
              </controlPr>
            </control>
          </mc:Choice>
        </mc:AlternateContent>
        <mc:AlternateContent xmlns:mc="http://schemas.openxmlformats.org/markup-compatibility/2006">
          <mc:Choice Requires="x14">
            <control shapeId="4544" r:id="rId450" name="Check Box 448">
              <controlPr defaultSize="0" autoFill="0" autoLine="0" autoPict="0">
                <anchor moveWithCells="1">
                  <from>
                    <xdr:col>41</xdr:col>
                    <xdr:colOff>142875</xdr:colOff>
                    <xdr:row>269</xdr:row>
                    <xdr:rowOff>161925</xdr:rowOff>
                  </from>
                  <to>
                    <xdr:col>43</xdr:col>
                    <xdr:colOff>104775</xdr:colOff>
                    <xdr:row>271</xdr:row>
                    <xdr:rowOff>19050</xdr:rowOff>
                  </to>
                </anchor>
              </controlPr>
            </control>
          </mc:Choice>
        </mc:AlternateContent>
        <mc:AlternateContent xmlns:mc="http://schemas.openxmlformats.org/markup-compatibility/2006">
          <mc:Choice Requires="x14">
            <control shapeId="4545" r:id="rId451" name="Check Box 449">
              <controlPr defaultSize="0" autoFill="0" autoLine="0" autoPict="0">
                <anchor moveWithCells="1">
                  <from>
                    <xdr:col>52</xdr:col>
                    <xdr:colOff>142875</xdr:colOff>
                    <xdr:row>269</xdr:row>
                    <xdr:rowOff>161925</xdr:rowOff>
                  </from>
                  <to>
                    <xdr:col>54</xdr:col>
                    <xdr:colOff>104775</xdr:colOff>
                    <xdr:row>271</xdr:row>
                    <xdr:rowOff>19050</xdr:rowOff>
                  </to>
                </anchor>
              </controlPr>
            </control>
          </mc:Choice>
        </mc:AlternateContent>
        <mc:AlternateContent xmlns:mc="http://schemas.openxmlformats.org/markup-compatibility/2006">
          <mc:Choice Requires="x14">
            <control shapeId="4546" r:id="rId452" name="Check Box 450">
              <controlPr defaultSize="0" autoFill="0" autoLine="0" autoPict="0">
                <anchor moveWithCells="1">
                  <from>
                    <xdr:col>13</xdr:col>
                    <xdr:colOff>142875</xdr:colOff>
                    <xdr:row>271</xdr:row>
                    <xdr:rowOff>161925</xdr:rowOff>
                  </from>
                  <to>
                    <xdr:col>15</xdr:col>
                    <xdr:colOff>104775</xdr:colOff>
                    <xdr:row>273</xdr:row>
                    <xdr:rowOff>19050</xdr:rowOff>
                  </to>
                </anchor>
              </controlPr>
            </control>
          </mc:Choice>
        </mc:AlternateContent>
        <mc:AlternateContent xmlns:mc="http://schemas.openxmlformats.org/markup-compatibility/2006">
          <mc:Choice Requires="x14">
            <control shapeId="4547" r:id="rId453" name="Check Box 451">
              <controlPr defaultSize="0" autoFill="0" autoLine="0" autoPict="0">
                <anchor moveWithCells="1">
                  <from>
                    <xdr:col>15</xdr:col>
                    <xdr:colOff>142875</xdr:colOff>
                    <xdr:row>271</xdr:row>
                    <xdr:rowOff>161925</xdr:rowOff>
                  </from>
                  <to>
                    <xdr:col>17</xdr:col>
                    <xdr:colOff>104775</xdr:colOff>
                    <xdr:row>273</xdr:row>
                    <xdr:rowOff>19050</xdr:rowOff>
                  </to>
                </anchor>
              </controlPr>
            </control>
          </mc:Choice>
        </mc:AlternateContent>
        <mc:AlternateContent xmlns:mc="http://schemas.openxmlformats.org/markup-compatibility/2006">
          <mc:Choice Requires="x14">
            <control shapeId="4548" r:id="rId454" name="Check Box 452">
              <controlPr defaultSize="0" autoFill="0" autoLine="0" autoPict="0">
                <anchor moveWithCells="1">
                  <from>
                    <xdr:col>26</xdr:col>
                    <xdr:colOff>142875</xdr:colOff>
                    <xdr:row>271</xdr:row>
                    <xdr:rowOff>161925</xdr:rowOff>
                  </from>
                  <to>
                    <xdr:col>28</xdr:col>
                    <xdr:colOff>104775</xdr:colOff>
                    <xdr:row>273</xdr:row>
                    <xdr:rowOff>19050</xdr:rowOff>
                  </to>
                </anchor>
              </controlPr>
            </control>
          </mc:Choice>
        </mc:AlternateContent>
        <mc:AlternateContent xmlns:mc="http://schemas.openxmlformats.org/markup-compatibility/2006">
          <mc:Choice Requires="x14">
            <control shapeId="4549" r:id="rId455" name="Check Box 453">
              <controlPr defaultSize="0" autoFill="0" autoLine="0" autoPict="0">
                <anchor moveWithCells="1">
                  <from>
                    <xdr:col>39</xdr:col>
                    <xdr:colOff>142875</xdr:colOff>
                    <xdr:row>271</xdr:row>
                    <xdr:rowOff>161925</xdr:rowOff>
                  </from>
                  <to>
                    <xdr:col>41</xdr:col>
                    <xdr:colOff>104775</xdr:colOff>
                    <xdr:row>273</xdr:row>
                    <xdr:rowOff>19050</xdr:rowOff>
                  </to>
                </anchor>
              </controlPr>
            </control>
          </mc:Choice>
        </mc:AlternateContent>
        <mc:AlternateContent xmlns:mc="http://schemas.openxmlformats.org/markup-compatibility/2006">
          <mc:Choice Requires="x14">
            <control shapeId="4550" r:id="rId456" name="Check Box 454">
              <controlPr defaultSize="0" autoFill="0" autoLine="0" autoPict="0">
                <anchor moveWithCells="1">
                  <from>
                    <xdr:col>52</xdr:col>
                    <xdr:colOff>142875</xdr:colOff>
                    <xdr:row>271</xdr:row>
                    <xdr:rowOff>161925</xdr:rowOff>
                  </from>
                  <to>
                    <xdr:col>54</xdr:col>
                    <xdr:colOff>104775</xdr:colOff>
                    <xdr:row>273</xdr:row>
                    <xdr:rowOff>19050</xdr:rowOff>
                  </to>
                </anchor>
              </controlPr>
            </control>
          </mc:Choice>
        </mc:AlternateContent>
        <mc:AlternateContent xmlns:mc="http://schemas.openxmlformats.org/markup-compatibility/2006">
          <mc:Choice Requires="x14">
            <control shapeId="4551" r:id="rId457" name="Check Box 455">
              <controlPr defaultSize="0" autoFill="0" autoLine="0" autoPict="0">
                <anchor moveWithCells="1">
                  <from>
                    <xdr:col>54</xdr:col>
                    <xdr:colOff>142875</xdr:colOff>
                    <xdr:row>271</xdr:row>
                    <xdr:rowOff>161925</xdr:rowOff>
                  </from>
                  <to>
                    <xdr:col>56</xdr:col>
                    <xdr:colOff>104775</xdr:colOff>
                    <xdr:row>273</xdr:row>
                    <xdr:rowOff>19050</xdr:rowOff>
                  </to>
                </anchor>
              </controlPr>
            </control>
          </mc:Choice>
        </mc:AlternateContent>
        <mc:AlternateContent xmlns:mc="http://schemas.openxmlformats.org/markup-compatibility/2006">
          <mc:Choice Requires="x14">
            <control shapeId="4552" r:id="rId458" name="Check Box 456">
              <controlPr defaultSize="0" autoFill="0" autoLine="0" autoPict="0">
                <anchor moveWithCells="1">
                  <from>
                    <xdr:col>13</xdr:col>
                    <xdr:colOff>142875</xdr:colOff>
                    <xdr:row>273</xdr:row>
                    <xdr:rowOff>161925</xdr:rowOff>
                  </from>
                  <to>
                    <xdr:col>15</xdr:col>
                    <xdr:colOff>104775</xdr:colOff>
                    <xdr:row>275</xdr:row>
                    <xdr:rowOff>19050</xdr:rowOff>
                  </to>
                </anchor>
              </controlPr>
            </control>
          </mc:Choice>
        </mc:AlternateContent>
        <mc:AlternateContent xmlns:mc="http://schemas.openxmlformats.org/markup-compatibility/2006">
          <mc:Choice Requires="x14">
            <control shapeId="4553" r:id="rId459" name="Check Box 457">
              <controlPr defaultSize="0" autoFill="0" autoLine="0" autoPict="0">
                <anchor moveWithCells="1">
                  <from>
                    <xdr:col>26</xdr:col>
                    <xdr:colOff>142875</xdr:colOff>
                    <xdr:row>273</xdr:row>
                    <xdr:rowOff>161925</xdr:rowOff>
                  </from>
                  <to>
                    <xdr:col>28</xdr:col>
                    <xdr:colOff>104775</xdr:colOff>
                    <xdr:row>275</xdr:row>
                    <xdr:rowOff>19050</xdr:rowOff>
                  </to>
                </anchor>
              </controlPr>
            </control>
          </mc:Choice>
        </mc:AlternateContent>
        <mc:AlternateContent xmlns:mc="http://schemas.openxmlformats.org/markup-compatibility/2006">
          <mc:Choice Requires="x14">
            <control shapeId="4554" r:id="rId460" name="Check Box 458">
              <controlPr defaultSize="0" autoFill="0" autoLine="0" autoPict="0">
                <anchor moveWithCells="1">
                  <from>
                    <xdr:col>39</xdr:col>
                    <xdr:colOff>142875</xdr:colOff>
                    <xdr:row>273</xdr:row>
                    <xdr:rowOff>161925</xdr:rowOff>
                  </from>
                  <to>
                    <xdr:col>41</xdr:col>
                    <xdr:colOff>104775</xdr:colOff>
                    <xdr:row>275</xdr:row>
                    <xdr:rowOff>19050</xdr:rowOff>
                  </to>
                </anchor>
              </controlPr>
            </control>
          </mc:Choice>
        </mc:AlternateContent>
        <mc:AlternateContent xmlns:mc="http://schemas.openxmlformats.org/markup-compatibility/2006">
          <mc:Choice Requires="x14">
            <control shapeId="4555" r:id="rId461" name="Check Box 459">
              <controlPr defaultSize="0" autoFill="0" autoLine="0" autoPict="0">
                <anchor moveWithCells="1">
                  <from>
                    <xdr:col>52</xdr:col>
                    <xdr:colOff>142875</xdr:colOff>
                    <xdr:row>273</xdr:row>
                    <xdr:rowOff>161925</xdr:rowOff>
                  </from>
                  <to>
                    <xdr:col>54</xdr:col>
                    <xdr:colOff>104775</xdr:colOff>
                    <xdr:row>275</xdr:row>
                    <xdr:rowOff>19050</xdr:rowOff>
                  </to>
                </anchor>
              </controlPr>
            </control>
          </mc:Choice>
        </mc:AlternateContent>
        <mc:AlternateContent xmlns:mc="http://schemas.openxmlformats.org/markup-compatibility/2006">
          <mc:Choice Requires="x14">
            <control shapeId="4556" r:id="rId462" name="Check Box 460">
              <controlPr defaultSize="0" autoFill="0" autoLine="0" autoPict="0">
                <anchor moveWithCells="1">
                  <from>
                    <xdr:col>13</xdr:col>
                    <xdr:colOff>142875</xdr:colOff>
                    <xdr:row>275</xdr:row>
                    <xdr:rowOff>161925</xdr:rowOff>
                  </from>
                  <to>
                    <xdr:col>15</xdr:col>
                    <xdr:colOff>104775</xdr:colOff>
                    <xdr:row>277</xdr:row>
                    <xdr:rowOff>19050</xdr:rowOff>
                  </to>
                </anchor>
              </controlPr>
            </control>
          </mc:Choice>
        </mc:AlternateContent>
        <mc:AlternateContent xmlns:mc="http://schemas.openxmlformats.org/markup-compatibility/2006">
          <mc:Choice Requires="x14">
            <control shapeId="4557" r:id="rId463" name="Check Box 461">
              <controlPr defaultSize="0" autoFill="0" autoLine="0" autoPict="0">
                <anchor moveWithCells="1">
                  <from>
                    <xdr:col>15</xdr:col>
                    <xdr:colOff>142875</xdr:colOff>
                    <xdr:row>275</xdr:row>
                    <xdr:rowOff>161925</xdr:rowOff>
                  </from>
                  <to>
                    <xdr:col>17</xdr:col>
                    <xdr:colOff>104775</xdr:colOff>
                    <xdr:row>277</xdr:row>
                    <xdr:rowOff>19050</xdr:rowOff>
                  </to>
                </anchor>
              </controlPr>
            </control>
          </mc:Choice>
        </mc:AlternateContent>
        <mc:AlternateContent xmlns:mc="http://schemas.openxmlformats.org/markup-compatibility/2006">
          <mc:Choice Requires="x14">
            <control shapeId="4558" r:id="rId464" name="Check Box 462">
              <controlPr defaultSize="0" autoFill="0" autoLine="0" autoPict="0">
                <anchor moveWithCells="1">
                  <from>
                    <xdr:col>26</xdr:col>
                    <xdr:colOff>142875</xdr:colOff>
                    <xdr:row>275</xdr:row>
                    <xdr:rowOff>161925</xdr:rowOff>
                  </from>
                  <to>
                    <xdr:col>28</xdr:col>
                    <xdr:colOff>104775</xdr:colOff>
                    <xdr:row>277</xdr:row>
                    <xdr:rowOff>19050</xdr:rowOff>
                  </to>
                </anchor>
              </controlPr>
            </control>
          </mc:Choice>
        </mc:AlternateContent>
        <mc:AlternateContent xmlns:mc="http://schemas.openxmlformats.org/markup-compatibility/2006">
          <mc:Choice Requires="x14">
            <control shapeId="4559" r:id="rId465" name="Check Box 463">
              <controlPr defaultSize="0" autoFill="0" autoLine="0" autoPict="0">
                <anchor moveWithCells="1">
                  <from>
                    <xdr:col>39</xdr:col>
                    <xdr:colOff>142875</xdr:colOff>
                    <xdr:row>275</xdr:row>
                    <xdr:rowOff>161925</xdr:rowOff>
                  </from>
                  <to>
                    <xdr:col>41</xdr:col>
                    <xdr:colOff>104775</xdr:colOff>
                    <xdr:row>277</xdr:row>
                    <xdr:rowOff>19050</xdr:rowOff>
                  </to>
                </anchor>
              </controlPr>
            </control>
          </mc:Choice>
        </mc:AlternateContent>
        <mc:AlternateContent xmlns:mc="http://schemas.openxmlformats.org/markup-compatibility/2006">
          <mc:Choice Requires="x14">
            <control shapeId="4560" r:id="rId466" name="Check Box 464">
              <controlPr defaultSize="0" autoFill="0" autoLine="0" autoPict="0">
                <anchor moveWithCells="1">
                  <from>
                    <xdr:col>52</xdr:col>
                    <xdr:colOff>142875</xdr:colOff>
                    <xdr:row>275</xdr:row>
                    <xdr:rowOff>161925</xdr:rowOff>
                  </from>
                  <to>
                    <xdr:col>54</xdr:col>
                    <xdr:colOff>104775</xdr:colOff>
                    <xdr:row>277</xdr:row>
                    <xdr:rowOff>19050</xdr:rowOff>
                  </to>
                </anchor>
              </controlPr>
            </control>
          </mc:Choice>
        </mc:AlternateContent>
        <mc:AlternateContent xmlns:mc="http://schemas.openxmlformats.org/markup-compatibility/2006">
          <mc:Choice Requires="x14">
            <control shapeId="4561" r:id="rId467" name="Check Box 465">
              <controlPr defaultSize="0" autoFill="0" autoLine="0" autoPict="0">
                <anchor moveWithCells="1">
                  <from>
                    <xdr:col>13</xdr:col>
                    <xdr:colOff>142875</xdr:colOff>
                    <xdr:row>277</xdr:row>
                    <xdr:rowOff>161925</xdr:rowOff>
                  </from>
                  <to>
                    <xdr:col>15</xdr:col>
                    <xdr:colOff>104775</xdr:colOff>
                    <xdr:row>279</xdr:row>
                    <xdr:rowOff>19050</xdr:rowOff>
                  </to>
                </anchor>
              </controlPr>
            </control>
          </mc:Choice>
        </mc:AlternateContent>
        <mc:AlternateContent xmlns:mc="http://schemas.openxmlformats.org/markup-compatibility/2006">
          <mc:Choice Requires="x14">
            <control shapeId="4562" r:id="rId468" name="Check Box 466">
              <controlPr defaultSize="0" autoFill="0" autoLine="0" autoPict="0">
                <anchor moveWithCells="1">
                  <from>
                    <xdr:col>26</xdr:col>
                    <xdr:colOff>142875</xdr:colOff>
                    <xdr:row>277</xdr:row>
                    <xdr:rowOff>161925</xdr:rowOff>
                  </from>
                  <to>
                    <xdr:col>28</xdr:col>
                    <xdr:colOff>104775</xdr:colOff>
                    <xdr:row>279</xdr:row>
                    <xdr:rowOff>19050</xdr:rowOff>
                  </to>
                </anchor>
              </controlPr>
            </control>
          </mc:Choice>
        </mc:AlternateContent>
        <mc:AlternateContent xmlns:mc="http://schemas.openxmlformats.org/markup-compatibility/2006">
          <mc:Choice Requires="x14">
            <control shapeId="4563" r:id="rId469" name="Check Box 467">
              <controlPr defaultSize="0" autoFill="0" autoLine="0" autoPict="0">
                <anchor moveWithCells="1">
                  <from>
                    <xdr:col>39</xdr:col>
                    <xdr:colOff>142875</xdr:colOff>
                    <xdr:row>277</xdr:row>
                    <xdr:rowOff>161925</xdr:rowOff>
                  </from>
                  <to>
                    <xdr:col>41</xdr:col>
                    <xdr:colOff>104775</xdr:colOff>
                    <xdr:row>279</xdr:row>
                    <xdr:rowOff>19050</xdr:rowOff>
                  </to>
                </anchor>
              </controlPr>
            </control>
          </mc:Choice>
        </mc:AlternateContent>
        <mc:AlternateContent xmlns:mc="http://schemas.openxmlformats.org/markup-compatibility/2006">
          <mc:Choice Requires="x14">
            <control shapeId="4564" r:id="rId470" name="Check Box 468">
              <controlPr defaultSize="0" autoFill="0" autoLine="0" autoPict="0">
                <anchor moveWithCells="1">
                  <from>
                    <xdr:col>41</xdr:col>
                    <xdr:colOff>142875</xdr:colOff>
                    <xdr:row>277</xdr:row>
                    <xdr:rowOff>161925</xdr:rowOff>
                  </from>
                  <to>
                    <xdr:col>43</xdr:col>
                    <xdr:colOff>104775</xdr:colOff>
                    <xdr:row>279</xdr:row>
                    <xdr:rowOff>19050</xdr:rowOff>
                  </to>
                </anchor>
              </controlPr>
            </control>
          </mc:Choice>
        </mc:AlternateContent>
        <mc:AlternateContent xmlns:mc="http://schemas.openxmlformats.org/markup-compatibility/2006">
          <mc:Choice Requires="x14">
            <control shapeId="4565" r:id="rId471" name="Check Box 469">
              <controlPr defaultSize="0" autoFill="0" autoLine="0" autoPict="0">
                <anchor moveWithCells="1">
                  <from>
                    <xdr:col>52</xdr:col>
                    <xdr:colOff>142875</xdr:colOff>
                    <xdr:row>277</xdr:row>
                    <xdr:rowOff>161925</xdr:rowOff>
                  </from>
                  <to>
                    <xdr:col>54</xdr:col>
                    <xdr:colOff>104775</xdr:colOff>
                    <xdr:row>279</xdr:row>
                    <xdr:rowOff>19050</xdr:rowOff>
                  </to>
                </anchor>
              </controlPr>
            </control>
          </mc:Choice>
        </mc:AlternateContent>
        <mc:AlternateContent xmlns:mc="http://schemas.openxmlformats.org/markup-compatibility/2006">
          <mc:Choice Requires="x14">
            <control shapeId="4566" r:id="rId472" name="Check Box 470">
              <controlPr defaultSize="0" autoFill="0" autoLine="0" autoPict="0">
                <anchor moveWithCells="1">
                  <from>
                    <xdr:col>13</xdr:col>
                    <xdr:colOff>142875</xdr:colOff>
                    <xdr:row>279</xdr:row>
                    <xdr:rowOff>161925</xdr:rowOff>
                  </from>
                  <to>
                    <xdr:col>15</xdr:col>
                    <xdr:colOff>104775</xdr:colOff>
                    <xdr:row>281</xdr:row>
                    <xdr:rowOff>19050</xdr:rowOff>
                  </to>
                </anchor>
              </controlPr>
            </control>
          </mc:Choice>
        </mc:AlternateContent>
        <mc:AlternateContent xmlns:mc="http://schemas.openxmlformats.org/markup-compatibility/2006">
          <mc:Choice Requires="x14">
            <control shapeId="4567" r:id="rId473" name="Check Box 471">
              <controlPr defaultSize="0" autoFill="0" autoLine="0" autoPict="0">
                <anchor moveWithCells="1">
                  <from>
                    <xdr:col>26</xdr:col>
                    <xdr:colOff>142875</xdr:colOff>
                    <xdr:row>279</xdr:row>
                    <xdr:rowOff>161925</xdr:rowOff>
                  </from>
                  <to>
                    <xdr:col>28</xdr:col>
                    <xdr:colOff>104775</xdr:colOff>
                    <xdr:row>281</xdr:row>
                    <xdr:rowOff>19050</xdr:rowOff>
                  </to>
                </anchor>
              </controlPr>
            </control>
          </mc:Choice>
        </mc:AlternateContent>
        <mc:AlternateContent xmlns:mc="http://schemas.openxmlformats.org/markup-compatibility/2006">
          <mc:Choice Requires="x14">
            <control shapeId="4568" r:id="rId474" name="Check Box 472">
              <controlPr defaultSize="0" autoFill="0" autoLine="0" autoPict="0">
                <anchor moveWithCells="1">
                  <from>
                    <xdr:col>39</xdr:col>
                    <xdr:colOff>142875</xdr:colOff>
                    <xdr:row>279</xdr:row>
                    <xdr:rowOff>161925</xdr:rowOff>
                  </from>
                  <to>
                    <xdr:col>41</xdr:col>
                    <xdr:colOff>104775</xdr:colOff>
                    <xdr:row>281</xdr:row>
                    <xdr:rowOff>19050</xdr:rowOff>
                  </to>
                </anchor>
              </controlPr>
            </control>
          </mc:Choice>
        </mc:AlternateContent>
        <mc:AlternateContent xmlns:mc="http://schemas.openxmlformats.org/markup-compatibility/2006">
          <mc:Choice Requires="x14">
            <control shapeId="4569" r:id="rId475" name="Check Box 473">
              <controlPr defaultSize="0" autoFill="0" autoLine="0" autoPict="0">
                <anchor moveWithCells="1">
                  <from>
                    <xdr:col>41</xdr:col>
                    <xdr:colOff>142875</xdr:colOff>
                    <xdr:row>279</xdr:row>
                    <xdr:rowOff>161925</xdr:rowOff>
                  </from>
                  <to>
                    <xdr:col>43</xdr:col>
                    <xdr:colOff>104775</xdr:colOff>
                    <xdr:row>281</xdr:row>
                    <xdr:rowOff>19050</xdr:rowOff>
                  </to>
                </anchor>
              </controlPr>
            </control>
          </mc:Choice>
        </mc:AlternateContent>
        <mc:AlternateContent xmlns:mc="http://schemas.openxmlformats.org/markup-compatibility/2006">
          <mc:Choice Requires="x14">
            <control shapeId="4570" r:id="rId476" name="Check Box 474">
              <controlPr defaultSize="0" autoFill="0" autoLine="0" autoPict="0">
                <anchor moveWithCells="1">
                  <from>
                    <xdr:col>52</xdr:col>
                    <xdr:colOff>142875</xdr:colOff>
                    <xdr:row>279</xdr:row>
                    <xdr:rowOff>161925</xdr:rowOff>
                  </from>
                  <to>
                    <xdr:col>54</xdr:col>
                    <xdr:colOff>104775</xdr:colOff>
                    <xdr:row>281</xdr:row>
                    <xdr:rowOff>19050</xdr:rowOff>
                  </to>
                </anchor>
              </controlPr>
            </control>
          </mc:Choice>
        </mc:AlternateContent>
        <mc:AlternateContent xmlns:mc="http://schemas.openxmlformats.org/markup-compatibility/2006">
          <mc:Choice Requires="x14">
            <control shapeId="4571" r:id="rId477" name="Check Box 475">
              <controlPr defaultSize="0" autoFill="0" autoLine="0" autoPict="0">
                <anchor moveWithCells="1">
                  <from>
                    <xdr:col>13</xdr:col>
                    <xdr:colOff>142875</xdr:colOff>
                    <xdr:row>281</xdr:row>
                    <xdr:rowOff>161925</xdr:rowOff>
                  </from>
                  <to>
                    <xdr:col>15</xdr:col>
                    <xdr:colOff>104775</xdr:colOff>
                    <xdr:row>283</xdr:row>
                    <xdr:rowOff>19050</xdr:rowOff>
                  </to>
                </anchor>
              </controlPr>
            </control>
          </mc:Choice>
        </mc:AlternateContent>
        <mc:AlternateContent xmlns:mc="http://schemas.openxmlformats.org/markup-compatibility/2006">
          <mc:Choice Requires="x14">
            <control shapeId="4572" r:id="rId478" name="Check Box 476">
              <controlPr defaultSize="0" autoFill="0" autoLine="0" autoPict="0">
                <anchor moveWithCells="1">
                  <from>
                    <xdr:col>15</xdr:col>
                    <xdr:colOff>142875</xdr:colOff>
                    <xdr:row>281</xdr:row>
                    <xdr:rowOff>161925</xdr:rowOff>
                  </from>
                  <to>
                    <xdr:col>17</xdr:col>
                    <xdr:colOff>104775</xdr:colOff>
                    <xdr:row>283</xdr:row>
                    <xdr:rowOff>19050</xdr:rowOff>
                  </to>
                </anchor>
              </controlPr>
            </control>
          </mc:Choice>
        </mc:AlternateContent>
        <mc:AlternateContent xmlns:mc="http://schemas.openxmlformats.org/markup-compatibility/2006">
          <mc:Choice Requires="x14">
            <control shapeId="4573" r:id="rId479" name="Check Box 477">
              <controlPr defaultSize="0" autoFill="0" autoLine="0" autoPict="0">
                <anchor moveWithCells="1">
                  <from>
                    <xdr:col>26</xdr:col>
                    <xdr:colOff>142875</xdr:colOff>
                    <xdr:row>281</xdr:row>
                    <xdr:rowOff>161925</xdr:rowOff>
                  </from>
                  <to>
                    <xdr:col>28</xdr:col>
                    <xdr:colOff>104775</xdr:colOff>
                    <xdr:row>283</xdr:row>
                    <xdr:rowOff>19050</xdr:rowOff>
                  </to>
                </anchor>
              </controlPr>
            </control>
          </mc:Choice>
        </mc:AlternateContent>
        <mc:AlternateContent xmlns:mc="http://schemas.openxmlformats.org/markup-compatibility/2006">
          <mc:Choice Requires="x14">
            <control shapeId="4574" r:id="rId480" name="Check Box 478">
              <controlPr defaultSize="0" autoFill="0" autoLine="0" autoPict="0">
                <anchor moveWithCells="1">
                  <from>
                    <xdr:col>39</xdr:col>
                    <xdr:colOff>142875</xdr:colOff>
                    <xdr:row>281</xdr:row>
                    <xdr:rowOff>161925</xdr:rowOff>
                  </from>
                  <to>
                    <xdr:col>41</xdr:col>
                    <xdr:colOff>104775</xdr:colOff>
                    <xdr:row>283</xdr:row>
                    <xdr:rowOff>19050</xdr:rowOff>
                  </to>
                </anchor>
              </controlPr>
            </control>
          </mc:Choice>
        </mc:AlternateContent>
        <mc:AlternateContent xmlns:mc="http://schemas.openxmlformats.org/markup-compatibility/2006">
          <mc:Choice Requires="x14">
            <control shapeId="4575" r:id="rId481" name="Check Box 479">
              <controlPr defaultSize="0" autoFill="0" autoLine="0" autoPict="0">
                <anchor moveWithCells="1">
                  <from>
                    <xdr:col>41</xdr:col>
                    <xdr:colOff>142875</xdr:colOff>
                    <xdr:row>281</xdr:row>
                    <xdr:rowOff>161925</xdr:rowOff>
                  </from>
                  <to>
                    <xdr:col>43</xdr:col>
                    <xdr:colOff>104775</xdr:colOff>
                    <xdr:row>283</xdr:row>
                    <xdr:rowOff>19050</xdr:rowOff>
                  </to>
                </anchor>
              </controlPr>
            </control>
          </mc:Choice>
        </mc:AlternateContent>
        <mc:AlternateContent xmlns:mc="http://schemas.openxmlformats.org/markup-compatibility/2006">
          <mc:Choice Requires="x14">
            <control shapeId="4576" r:id="rId482" name="Check Box 480">
              <controlPr defaultSize="0" autoFill="0" autoLine="0" autoPict="0">
                <anchor moveWithCells="1">
                  <from>
                    <xdr:col>52</xdr:col>
                    <xdr:colOff>142875</xdr:colOff>
                    <xdr:row>281</xdr:row>
                    <xdr:rowOff>161925</xdr:rowOff>
                  </from>
                  <to>
                    <xdr:col>54</xdr:col>
                    <xdr:colOff>104775</xdr:colOff>
                    <xdr:row>283</xdr:row>
                    <xdr:rowOff>19050</xdr:rowOff>
                  </to>
                </anchor>
              </controlPr>
            </control>
          </mc:Choice>
        </mc:AlternateContent>
        <mc:AlternateContent xmlns:mc="http://schemas.openxmlformats.org/markup-compatibility/2006">
          <mc:Choice Requires="x14">
            <control shapeId="4577" r:id="rId483" name="Check Box 481">
              <controlPr defaultSize="0" autoFill="0" autoLine="0" autoPict="0">
                <anchor moveWithCells="1">
                  <from>
                    <xdr:col>54</xdr:col>
                    <xdr:colOff>142875</xdr:colOff>
                    <xdr:row>281</xdr:row>
                    <xdr:rowOff>161925</xdr:rowOff>
                  </from>
                  <to>
                    <xdr:col>56</xdr:col>
                    <xdr:colOff>104775</xdr:colOff>
                    <xdr:row>283</xdr:row>
                    <xdr:rowOff>19050</xdr:rowOff>
                  </to>
                </anchor>
              </controlPr>
            </control>
          </mc:Choice>
        </mc:AlternateContent>
        <mc:AlternateContent xmlns:mc="http://schemas.openxmlformats.org/markup-compatibility/2006">
          <mc:Choice Requires="x14">
            <control shapeId="4578" r:id="rId484" name="Check Box 482">
              <controlPr defaultSize="0" autoFill="0" autoLine="0" autoPict="0">
                <anchor moveWithCells="1">
                  <from>
                    <xdr:col>13</xdr:col>
                    <xdr:colOff>142875</xdr:colOff>
                    <xdr:row>283</xdr:row>
                    <xdr:rowOff>161925</xdr:rowOff>
                  </from>
                  <to>
                    <xdr:col>15</xdr:col>
                    <xdr:colOff>104775</xdr:colOff>
                    <xdr:row>285</xdr:row>
                    <xdr:rowOff>19050</xdr:rowOff>
                  </to>
                </anchor>
              </controlPr>
            </control>
          </mc:Choice>
        </mc:AlternateContent>
        <mc:AlternateContent xmlns:mc="http://schemas.openxmlformats.org/markup-compatibility/2006">
          <mc:Choice Requires="x14">
            <control shapeId="4579" r:id="rId485" name="Check Box 483">
              <controlPr defaultSize="0" autoFill="0" autoLine="0" autoPict="0">
                <anchor moveWithCells="1">
                  <from>
                    <xdr:col>26</xdr:col>
                    <xdr:colOff>142875</xdr:colOff>
                    <xdr:row>283</xdr:row>
                    <xdr:rowOff>161925</xdr:rowOff>
                  </from>
                  <to>
                    <xdr:col>28</xdr:col>
                    <xdr:colOff>104775</xdr:colOff>
                    <xdr:row>285</xdr:row>
                    <xdr:rowOff>19050</xdr:rowOff>
                  </to>
                </anchor>
              </controlPr>
            </control>
          </mc:Choice>
        </mc:AlternateContent>
        <mc:AlternateContent xmlns:mc="http://schemas.openxmlformats.org/markup-compatibility/2006">
          <mc:Choice Requires="x14">
            <control shapeId="4580" r:id="rId486" name="Check Box 484">
              <controlPr defaultSize="0" autoFill="0" autoLine="0" autoPict="0">
                <anchor moveWithCells="1">
                  <from>
                    <xdr:col>28</xdr:col>
                    <xdr:colOff>142875</xdr:colOff>
                    <xdr:row>283</xdr:row>
                    <xdr:rowOff>161925</xdr:rowOff>
                  </from>
                  <to>
                    <xdr:col>30</xdr:col>
                    <xdr:colOff>104775</xdr:colOff>
                    <xdr:row>285</xdr:row>
                    <xdr:rowOff>19050</xdr:rowOff>
                  </to>
                </anchor>
              </controlPr>
            </control>
          </mc:Choice>
        </mc:AlternateContent>
        <mc:AlternateContent xmlns:mc="http://schemas.openxmlformats.org/markup-compatibility/2006">
          <mc:Choice Requires="x14">
            <control shapeId="4581" r:id="rId487" name="Check Box 485">
              <controlPr defaultSize="0" autoFill="0" autoLine="0" autoPict="0">
                <anchor moveWithCells="1">
                  <from>
                    <xdr:col>39</xdr:col>
                    <xdr:colOff>142875</xdr:colOff>
                    <xdr:row>283</xdr:row>
                    <xdr:rowOff>161925</xdr:rowOff>
                  </from>
                  <to>
                    <xdr:col>41</xdr:col>
                    <xdr:colOff>104775</xdr:colOff>
                    <xdr:row>285</xdr:row>
                    <xdr:rowOff>19050</xdr:rowOff>
                  </to>
                </anchor>
              </controlPr>
            </control>
          </mc:Choice>
        </mc:AlternateContent>
        <mc:AlternateContent xmlns:mc="http://schemas.openxmlformats.org/markup-compatibility/2006">
          <mc:Choice Requires="x14">
            <control shapeId="4582" r:id="rId488" name="Check Box 486">
              <controlPr defaultSize="0" autoFill="0" autoLine="0" autoPict="0">
                <anchor moveWithCells="1">
                  <from>
                    <xdr:col>52</xdr:col>
                    <xdr:colOff>142875</xdr:colOff>
                    <xdr:row>283</xdr:row>
                    <xdr:rowOff>161925</xdr:rowOff>
                  </from>
                  <to>
                    <xdr:col>54</xdr:col>
                    <xdr:colOff>104775</xdr:colOff>
                    <xdr:row>285</xdr:row>
                    <xdr:rowOff>19050</xdr:rowOff>
                  </to>
                </anchor>
              </controlPr>
            </control>
          </mc:Choice>
        </mc:AlternateContent>
        <mc:AlternateContent xmlns:mc="http://schemas.openxmlformats.org/markup-compatibility/2006">
          <mc:Choice Requires="x14">
            <control shapeId="4583" r:id="rId489" name="Check Box 487">
              <controlPr defaultSize="0" autoFill="0" autoLine="0" autoPict="0">
                <anchor moveWithCells="1">
                  <from>
                    <xdr:col>54</xdr:col>
                    <xdr:colOff>142875</xdr:colOff>
                    <xdr:row>283</xdr:row>
                    <xdr:rowOff>161925</xdr:rowOff>
                  </from>
                  <to>
                    <xdr:col>56</xdr:col>
                    <xdr:colOff>104775</xdr:colOff>
                    <xdr:row>285</xdr:row>
                    <xdr:rowOff>19050</xdr:rowOff>
                  </to>
                </anchor>
              </controlPr>
            </control>
          </mc:Choice>
        </mc:AlternateContent>
        <mc:AlternateContent xmlns:mc="http://schemas.openxmlformats.org/markup-compatibility/2006">
          <mc:Choice Requires="x14">
            <control shapeId="4584" r:id="rId490" name="Check Box 488">
              <controlPr defaultSize="0" autoFill="0" autoLine="0" autoPict="0">
                <anchor moveWithCells="1">
                  <from>
                    <xdr:col>13</xdr:col>
                    <xdr:colOff>142875</xdr:colOff>
                    <xdr:row>285</xdr:row>
                    <xdr:rowOff>161925</xdr:rowOff>
                  </from>
                  <to>
                    <xdr:col>15</xdr:col>
                    <xdr:colOff>104775</xdr:colOff>
                    <xdr:row>287</xdr:row>
                    <xdr:rowOff>19050</xdr:rowOff>
                  </to>
                </anchor>
              </controlPr>
            </control>
          </mc:Choice>
        </mc:AlternateContent>
        <mc:AlternateContent xmlns:mc="http://schemas.openxmlformats.org/markup-compatibility/2006">
          <mc:Choice Requires="x14">
            <control shapeId="4585" r:id="rId491" name="Check Box 489">
              <controlPr defaultSize="0" autoFill="0" autoLine="0" autoPict="0">
                <anchor moveWithCells="1">
                  <from>
                    <xdr:col>15</xdr:col>
                    <xdr:colOff>142875</xdr:colOff>
                    <xdr:row>285</xdr:row>
                    <xdr:rowOff>161925</xdr:rowOff>
                  </from>
                  <to>
                    <xdr:col>17</xdr:col>
                    <xdr:colOff>104775</xdr:colOff>
                    <xdr:row>287</xdr:row>
                    <xdr:rowOff>19050</xdr:rowOff>
                  </to>
                </anchor>
              </controlPr>
            </control>
          </mc:Choice>
        </mc:AlternateContent>
        <mc:AlternateContent xmlns:mc="http://schemas.openxmlformats.org/markup-compatibility/2006">
          <mc:Choice Requires="x14">
            <control shapeId="4586" r:id="rId492" name="Check Box 490">
              <controlPr defaultSize="0" autoFill="0" autoLine="0" autoPict="0">
                <anchor moveWithCells="1">
                  <from>
                    <xdr:col>26</xdr:col>
                    <xdr:colOff>142875</xdr:colOff>
                    <xdr:row>285</xdr:row>
                    <xdr:rowOff>161925</xdr:rowOff>
                  </from>
                  <to>
                    <xdr:col>28</xdr:col>
                    <xdr:colOff>104775</xdr:colOff>
                    <xdr:row>287</xdr:row>
                    <xdr:rowOff>19050</xdr:rowOff>
                  </to>
                </anchor>
              </controlPr>
            </control>
          </mc:Choice>
        </mc:AlternateContent>
        <mc:AlternateContent xmlns:mc="http://schemas.openxmlformats.org/markup-compatibility/2006">
          <mc:Choice Requires="x14">
            <control shapeId="4587" r:id="rId493" name="Check Box 491">
              <controlPr defaultSize="0" autoFill="0" autoLine="0" autoPict="0">
                <anchor moveWithCells="1">
                  <from>
                    <xdr:col>28</xdr:col>
                    <xdr:colOff>142875</xdr:colOff>
                    <xdr:row>285</xdr:row>
                    <xdr:rowOff>161925</xdr:rowOff>
                  </from>
                  <to>
                    <xdr:col>30</xdr:col>
                    <xdr:colOff>104775</xdr:colOff>
                    <xdr:row>287</xdr:row>
                    <xdr:rowOff>19050</xdr:rowOff>
                  </to>
                </anchor>
              </controlPr>
            </control>
          </mc:Choice>
        </mc:AlternateContent>
        <mc:AlternateContent xmlns:mc="http://schemas.openxmlformats.org/markup-compatibility/2006">
          <mc:Choice Requires="x14">
            <control shapeId="4588" r:id="rId494" name="Check Box 492">
              <controlPr defaultSize="0" autoFill="0" autoLine="0" autoPict="0">
                <anchor moveWithCells="1">
                  <from>
                    <xdr:col>39</xdr:col>
                    <xdr:colOff>142875</xdr:colOff>
                    <xdr:row>285</xdr:row>
                    <xdr:rowOff>161925</xdr:rowOff>
                  </from>
                  <to>
                    <xdr:col>41</xdr:col>
                    <xdr:colOff>104775</xdr:colOff>
                    <xdr:row>287</xdr:row>
                    <xdr:rowOff>19050</xdr:rowOff>
                  </to>
                </anchor>
              </controlPr>
            </control>
          </mc:Choice>
        </mc:AlternateContent>
        <mc:AlternateContent xmlns:mc="http://schemas.openxmlformats.org/markup-compatibility/2006">
          <mc:Choice Requires="x14">
            <control shapeId="4589" r:id="rId495" name="Check Box 493">
              <controlPr defaultSize="0" autoFill="0" autoLine="0" autoPict="0">
                <anchor moveWithCells="1">
                  <from>
                    <xdr:col>52</xdr:col>
                    <xdr:colOff>142875</xdr:colOff>
                    <xdr:row>285</xdr:row>
                    <xdr:rowOff>161925</xdr:rowOff>
                  </from>
                  <to>
                    <xdr:col>54</xdr:col>
                    <xdr:colOff>104775</xdr:colOff>
                    <xdr:row>287</xdr:row>
                    <xdr:rowOff>19050</xdr:rowOff>
                  </to>
                </anchor>
              </controlPr>
            </control>
          </mc:Choice>
        </mc:AlternateContent>
        <mc:AlternateContent xmlns:mc="http://schemas.openxmlformats.org/markup-compatibility/2006">
          <mc:Choice Requires="x14">
            <control shapeId="4590" r:id="rId496" name="Check Box 494">
              <controlPr defaultSize="0" autoFill="0" autoLine="0" autoPict="0">
                <anchor moveWithCells="1">
                  <from>
                    <xdr:col>13</xdr:col>
                    <xdr:colOff>142875</xdr:colOff>
                    <xdr:row>287</xdr:row>
                    <xdr:rowOff>133350</xdr:rowOff>
                  </from>
                  <to>
                    <xdr:col>15</xdr:col>
                    <xdr:colOff>104775</xdr:colOff>
                    <xdr:row>289</xdr:row>
                    <xdr:rowOff>19050</xdr:rowOff>
                  </to>
                </anchor>
              </controlPr>
            </control>
          </mc:Choice>
        </mc:AlternateContent>
        <mc:AlternateContent xmlns:mc="http://schemas.openxmlformats.org/markup-compatibility/2006">
          <mc:Choice Requires="x14">
            <control shapeId="4591" r:id="rId497" name="Check Box 495">
              <controlPr defaultSize="0" autoFill="0" autoLine="0" autoPict="0">
                <anchor moveWithCells="1">
                  <from>
                    <xdr:col>15</xdr:col>
                    <xdr:colOff>142875</xdr:colOff>
                    <xdr:row>287</xdr:row>
                    <xdr:rowOff>133350</xdr:rowOff>
                  </from>
                  <to>
                    <xdr:col>17</xdr:col>
                    <xdr:colOff>104775</xdr:colOff>
                    <xdr:row>289</xdr:row>
                    <xdr:rowOff>19050</xdr:rowOff>
                  </to>
                </anchor>
              </controlPr>
            </control>
          </mc:Choice>
        </mc:AlternateContent>
        <mc:AlternateContent xmlns:mc="http://schemas.openxmlformats.org/markup-compatibility/2006">
          <mc:Choice Requires="x14">
            <control shapeId="4592" r:id="rId498" name="Check Box 496">
              <controlPr defaultSize="0" autoFill="0" autoLine="0" autoPict="0">
                <anchor moveWithCells="1">
                  <from>
                    <xdr:col>26</xdr:col>
                    <xdr:colOff>142875</xdr:colOff>
                    <xdr:row>287</xdr:row>
                    <xdr:rowOff>133350</xdr:rowOff>
                  </from>
                  <to>
                    <xdr:col>28</xdr:col>
                    <xdr:colOff>104775</xdr:colOff>
                    <xdr:row>289</xdr:row>
                    <xdr:rowOff>19050</xdr:rowOff>
                  </to>
                </anchor>
              </controlPr>
            </control>
          </mc:Choice>
        </mc:AlternateContent>
        <mc:AlternateContent xmlns:mc="http://schemas.openxmlformats.org/markup-compatibility/2006">
          <mc:Choice Requires="x14">
            <control shapeId="4593" r:id="rId499" name="Check Box 497">
              <controlPr defaultSize="0" autoFill="0" autoLine="0" autoPict="0">
                <anchor moveWithCells="1">
                  <from>
                    <xdr:col>39</xdr:col>
                    <xdr:colOff>142875</xdr:colOff>
                    <xdr:row>287</xdr:row>
                    <xdr:rowOff>133350</xdr:rowOff>
                  </from>
                  <to>
                    <xdr:col>41</xdr:col>
                    <xdr:colOff>104775</xdr:colOff>
                    <xdr:row>289</xdr:row>
                    <xdr:rowOff>19050</xdr:rowOff>
                  </to>
                </anchor>
              </controlPr>
            </control>
          </mc:Choice>
        </mc:AlternateContent>
        <mc:AlternateContent xmlns:mc="http://schemas.openxmlformats.org/markup-compatibility/2006">
          <mc:Choice Requires="x14">
            <control shapeId="4594" r:id="rId500" name="Check Box 498">
              <controlPr defaultSize="0" autoFill="0" autoLine="0" autoPict="0">
                <anchor moveWithCells="1">
                  <from>
                    <xdr:col>52</xdr:col>
                    <xdr:colOff>142875</xdr:colOff>
                    <xdr:row>287</xdr:row>
                    <xdr:rowOff>133350</xdr:rowOff>
                  </from>
                  <to>
                    <xdr:col>54</xdr:col>
                    <xdr:colOff>104775</xdr:colOff>
                    <xdr:row>289</xdr:row>
                    <xdr:rowOff>19050</xdr:rowOff>
                  </to>
                </anchor>
              </controlPr>
            </control>
          </mc:Choice>
        </mc:AlternateContent>
        <mc:AlternateContent xmlns:mc="http://schemas.openxmlformats.org/markup-compatibility/2006">
          <mc:Choice Requires="x14">
            <control shapeId="4595" r:id="rId501" name="Check Box 499">
              <controlPr defaultSize="0" autoFill="0" autoLine="0" autoPict="0">
                <anchor moveWithCells="1">
                  <from>
                    <xdr:col>13</xdr:col>
                    <xdr:colOff>133350</xdr:colOff>
                    <xdr:row>289</xdr:row>
                    <xdr:rowOff>161925</xdr:rowOff>
                  </from>
                  <to>
                    <xdr:col>15</xdr:col>
                    <xdr:colOff>95250</xdr:colOff>
                    <xdr:row>291</xdr:row>
                    <xdr:rowOff>19050</xdr:rowOff>
                  </to>
                </anchor>
              </controlPr>
            </control>
          </mc:Choice>
        </mc:AlternateContent>
        <mc:AlternateContent xmlns:mc="http://schemas.openxmlformats.org/markup-compatibility/2006">
          <mc:Choice Requires="x14">
            <control shapeId="4596" r:id="rId502" name="Check Box 500">
              <controlPr defaultSize="0" autoFill="0" autoLine="0" autoPict="0">
                <anchor moveWithCells="1">
                  <from>
                    <xdr:col>26</xdr:col>
                    <xdr:colOff>142875</xdr:colOff>
                    <xdr:row>289</xdr:row>
                    <xdr:rowOff>161925</xdr:rowOff>
                  </from>
                  <to>
                    <xdr:col>28</xdr:col>
                    <xdr:colOff>104775</xdr:colOff>
                    <xdr:row>291</xdr:row>
                    <xdr:rowOff>19050</xdr:rowOff>
                  </to>
                </anchor>
              </controlPr>
            </control>
          </mc:Choice>
        </mc:AlternateContent>
        <mc:AlternateContent xmlns:mc="http://schemas.openxmlformats.org/markup-compatibility/2006">
          <mc:Choice Requires="x14">
            <control shapeId="4597" r:id="rId503" name="Check Box 501">
              <controlPr defaultSize="0" autoFill="0" autoLine="0" autoPict="0">
                <anchor moveWithCells="1">
                  <from>
                    <xdr:col>39</xdr:col>
                    <xdr:colOff>133350</xdr:colOff>
                    <xdr:row>289</xdr:row>
                    <xdr:rowOff>161925</xdr:rowOff>
                  </from>
                  <to>
                    <xdr:col>41</xdr:col>
                    <xdr:colOff>95250</xdr:colOff>
                    <xdr:row>291</xdr:row>
                    <xdr:rowOff>19050</xdr:rowOff>
                  </to>
                </anchor>
              </controlPr>
            </control>
          </mc:Choice>
        </mc:AlternateContent>
        <mc:AlternateContent xmlns:mc="http://schemas.openxmlformats.org/markup-compatibility/2006">
          <mc:Choice Requires="x14">
            <control shapeId="4598" r:id="rId504" name="Check Box 502">
              <controlPr defaultSize="0" autoFill="0" autoLine="0" autoPict="0">
                <anchor moveWithCells="1">
                  <from>
                    <xdr:col>52</xdr:col>
                    <xdr:colOff>142875</xdr:colOff>
                    <xdr:row>289</xdr:row>
                    <xdr:rowOff>161925</xdr:rowOff>
                  </from>
                  <to>
                    <xdr:col>54</xdr:col>
                    <xdr:colOff>104775</xdr:colOff>
                    <xdr:row>291</xdr:row>
                    <xdr:rowOff>19050</xdr:rowOff>
                  </to>
                </anchor>
              </controlPr>
            </control>
          </mc:Choice>
        </mc:AlternateContent>
        <mc:AlternateContent xmlns:mc="http://schemas.openxmlformats.org/markup-compatibility/2006">
          <mc:Choice Requires="x14">
            <control shapeId="4599" r:id="rId505" name="Check Box 503">
              <controlPr defaultSize="0" autoFill="0" autoLine="0" autoPict="0">
                <anchor moveWithCells="1">
                  <from>
                    <xdr:col>54</xdr:col>
                    <xdr:colOff>133350</xdr:colOff>
                    <xdr:row>289</xdr:row>
                    <xdr:rowOff>161925</xdr:rowOff>
                  </from>
                  <to>
                    <xdr:col>56</xdr:col>
                    <xdr:colOff>95250</xdr:colOff>
                    <xdr:row>291</xdr:row>
                    <xdr:rowOff>19050</xdr:rowOff>
                  </to>
                </anchor>
              </controlPr>
            </control>
          </mc:Choice>
        </mc:AlternateContent>
        <mc:AlternateContent xmlns:mc="http://schemas.openxmlformats.org/markup-compatibility/2006">
          <mc:Choice Requires="x14">
            <control shapeId="4600" r:id="rId506" name="Check Box 504">
              <controlPr defaultSize="0" autoFill="0" autoLine="0" autoPict="0">
                <anchor moveWithCells="1">
                  <from>
                    <xdr:col>13</xdr:col>
                    <xdr:colOff>142875</xdr:colOff>
                    <xdr:row>291</xdr:row>
                    <xdr:rowOff>142875</xdr:rowOff>
                  </from>
                  <to>
                    <xdr:col>15</xdr:col>
                    <xdr:colOff>104775</xdr:colOff>
                    <xdr:row>293</xdr:row>
                    <xdr:rowOff>28575</xdr:rowOff>
                  </to>
                </anchor>
              </controlPr>
            </control>
          </mc:Choice>
        </mc:AlternateContent>
        <mc:AlternateContent xmlns:mc="http://schemas.openxmlformats.org/markup-compatibility/2006">
          <mc:Choice Requires="x14">
            <control shapeId="4601" r:id="rId507" name="Check Box 505">
              <controlPr defaultSize="0" autoFill="0" autoLine="0" autoPict="0">
                <anchor moveWithCells="1">
                  <from>
                    <xdr:col>15</xdr:col>
                    <xdr:colOff>142875</xdr:colOff>
                    <xdr:row>291</xdr:row>
                    <xdr:rowOff>142875</xdr:rowOff>
                  </from>
                  <to>
                    <xdr:col>17</xdr:col>
                    <xdr:colOff>104775</xdr:colOff>
                    <xdr:row>293</xdr:row>
                    <xdr:rowOff>28575</xdr:rowOff>
                  </to>
                </anchor>
              </controlPr>
            </control>
          </mc:Choice>
        </mc:AlternateContent>
        <mc:AlternateContent xmlns:mc="http://schemas.openxmlformats.org/markup-compatibility/2006">
          <mc:Choice Requires="x14">
            <control shapeId="4602" r:id="rId508" name="Check Box 506">
              <controlPr defaultSize="0" autoFill="0" autoLine="0" autoPict="0">
                <anchor moveWithCells="1">
                  <from>
                    <xdr:col>26</xdr:col>
                    <xdr:colOff>142875</xdr:colOff>
                    <xdr:row>291</xdr:row>
                    <xdr:rowOff>142875</xdr:rowOff>
                  </from>
                  <to>
                    <xdr:col>28</xdr:col>
                    <xdr:colOff>104775</xdr:colOff>
                    <xdr:row>293</xdr:row>
                    <xdr:rowOff>28575</xdr:rowOff>
                  </to>
                </anchor>
              </controlPr>
            </control>
          </mc:Choice>
        </mc:AlternateContent>
        <mc:AlternateContent xmlns:mc="http://schemas.openxmlformats.org/markup-compatibility/2006">
          <mc:Choice Requires="x14">
            <control shapeId="4603" r:id="rId509" name="Check Box 507">
              <controlPr defaultSize="0" autoFill="0" autoLine="0" autoPict="0">
                <anchor moveWithCells="1">
                  <from>
                    <xdr:col>39</xdr:col>
                    <xdr:colOff>142875</xdr:colOff>
                    <xdr:row>291</xdr:row>
                    <xdr:rowOff>142875</xdr:rowOff>
                  </from>
                  <to>
                    <xdr:col>41</xdr:col>
                    <xdr:colOff>104775</xdr:colOff>
                    <xdr:row>293</xdr:row>
                    <xdr:rowOff>28575</xdr:rowOff>
                  </to>
                </anchor>
              </controlPr>
            </control>
          </mc:Choice>
        </mc:AlternateContent>
        <mc:AlternateContent xmlns:mc="http://schemas.openxmlformats.org/markup-compatibility/2006">
          <mc:Choice Requires="x14">
            <control shapeId="4604" r:id="rId510" name="Check Box 508">
              <controlPr defaultSize="0" autoFill="0" autoLine="0" autoPict="0">
                <anchor moveWithCells="1">
                  <from>
                    <xdr:col>52</xdr:col>
                    <xdr:colOff>142875</xdr:colOff>
                    <xdr:row>291</xdr:row>
                    <xdr:rowOff>142875</xdr:rowOff>
                  </from>
                  <to>
                    <xdr:col>54</xdr:col>
                    <xdr:colOff>104775</xdr:colOff>
                    <xdr:row>293</xdr:row>
                    <xdr:rowOff>28575</xdr:rowOff>
                  </to>
                </anchor>
              </controlPr>
            </control>
          </mc:Choice>
        </mc:AlternateContent>
        <mc:AlternateContent xmlns:mc="http://schemas.openxmlformats.org/markup-compatibility/2006">
          <mc:Choice Requires="x14">
            <control shapeId="4605" r:id="rId511" name="Check Box 509">
              <controlPr defaultSize="0" autoFill="0" autoLine="0" autoPict="0">
                <anchor moveWithCells="1">
                  <from>
                    <xdr:col>13</xdr:col>
                    <xdr:colOff>133350</xdr:colOff>
                    <xdr:row>293</xdr:row>
                    <xdr:rowOff>161925</xdr:rowOff>
                  </from>
                  <to>
                    <xdr:col>15</xdr:col>
                    <xdr:colOff>95250</xdr:colOff>
                    <xdr:row>295</xdr:row>
                    <xdr:rowOff>9525</xdr:rowOff>
                  </to>
                </anchor>
              </controlPr>
            </control>
          </mc:Choice>
        </mc:AlternateContent>
        <mc:AlternateContent xmlns:mc="http://schemas.openxmlformats.org/markup-compatibility/2006">
          <mc:Choice Requires="x14">
            <control shapeId="4606" r:id="rId512" name="Check Box 510">
              <controlPr defaultSize="0" autoFill="0" autoLine="0" autoPict="0">
                <anchor moveWithCells="1">
                  <from>
                    <xdr:col>26</xdr:col>
                    <xdr:colOff>142875</xdr:colOff>
                    <xdr:row>293</xdr:row>
                    <xdr:rowOff>161925</xdr:rowOff>
                  </from>
                  <to>
                    <xdr:col>28</xdr:col>
                    <xdr:colOff>104775</xdr:colOff>
                    <xdr:row>295</xdr:row>
                    <xdr:rowOff>9525</xdr:rowOff>
                  </to>
                </anchor>
              </controlPr>
            </control>
          </mc:Choice>
        </mc:AlternateContent>
        <mc:AlternateContent xmlns:mc="http://schemas.openxmlformats.org/markup-compatibility/2006">
          <mc:Choice Requires="x14">
            <control shapeId="4607" r:id="rId513" name="Check Box 511">
              <controlPr defaultSize="0" autoFill="0" autoLine="0" autoPict="0">
                <anchor moveWithCells="1">
                  <from>
                    <xdr:col>13</xdr:col>
                    <xdr:colOff>142875</xdr:colOff>
                    <xdr:row>297</xdr:row>
                    <xdr:rowOff>171450</xdr:rowOff>
                  </from>
                  <to>
                    <xdr:col>15</xdr:col>
                    <xdr:colOff>104775</xdr:colOff>
                    <xdr:row>299</xdr:row>
                    <xdr:rowOff>28575</xdr:rowOff>
                  </to>
                </anchor>
              </controlPr>
            </control>
          </mc:Choice>
        </mc:AlternateContent>
        <mc:AlternateContent xmlns:mc="http://schemas.openxmlformats.org/markup-compatibility/2006">
          <mc:Choice Requires="x14">
            <control shapeId="4608" r:id="rId514" name="Check Box 512">
              <controlPr defaultSize="0" autoFill="0" autoLine="0" autoPict="0">
                <anchor moveWithCells="1">
                  <from>
                    <xdr:col>26</xdr:col>
                    <xdr:colOff>142875</xdr:colOff>
                    <xdr:row>297</xdr:row>
                    <xdr:rowOff>171450</xdr:rowOff>
                  </from>
                  <to>
                    <xdr:col>28</xdr:col>
                    <xdr:colOff>104775</xdr:colOff>
                    <xdr:row>299</xdr:row>
                    <xdr:rowOff>28575</xdr:rowOff>
                  </to>
                </anchor>
              </controlPr>
            </control>
          </mc:Choice>
        </mc:AlternateContent>
        <mc:AlternateContent xmlns:mc="http://schemas.openxmlformats.org/markup-compatibility/2006">
          <mc:Choice Requires="x14">
            <control shapeId="4609" r:id="rId515" name="Check Box 513">
              <controlPr defaultSize="0" autoFill="0" autoLine="0" autoPict="0">
                <anchor moveWithCells="1">
                  <from>
                    <xdr:col>15</xdr:col>
                    <xdr:colOff>142875</xdr:colOff>
                    <xdr:row>303</xdr:row>
                    <xdr:rowOff>171450</xdr:rowOff>
                  </from>
                  <to>
                    <xdr:col>17</xdr:col>
                    <xdr:colOff>104775</xdr:colOff>
                    <xdr:row>305</xdr:row>
                    <xdr:rowOff>19050</xdr:rowOff>
                  </to>
                </anchor>
              </controlPr>
            </control>
          </mc:Choice>
        </mc:AlternateContent>
        <mc:AlternateContent xmlns:mc="http://schemas.openxmlformats.org/markup-compatibility/2006">
          <mc:Choice Requires="x14">
            <control shapeId="4610" r:id="rId516" name="Check Box 514">
              <controlPr defaultSize="0" autoFill="0" autoLine="0" autoPict="0">
                <anchor moveWithCells="1">
                  <from>
                    <xdr:col>28</xdr:col>
                    <xdr:colOff>142875</xdr:colOff>
                    <xdr:row>303</xdr:row>
                    <xdr:rowOff>171450</xdr:rowOff>
                  </from>
                  <to>
                    <xdr:col>30</xdr:col>
                    <xdr:colOff>104775</xdr:colOff>
                    <xdr:row>305</xdr:row>
                    <xdr:rowOff>19050</xdr:rowOff>
                  </to>
                </anchor>
              </controlPr>
            </control>
          </mc:Choice>
        </mc:AlternateContent>
        <mc:AlternateContent xmlns:mc="http://schemas.openxmlformats.org/markup-compatibility/2006">
          <mc:Choice Requires="x14">
            <control shapeId="4611" r:id="rId517" name="Check Box 515">
              <controlPr defaultSize="0" autoFill="0" autoLine="0" autoPict="0">
                <anchor moveWithCells="1">
                  <from>
                    <xdr:col>41</xdr:col>
                    <xdr:colOff>142875</xdr:colOff>
                    <xdr:row>303</xdr:row>
                    <xdr:rowOff>171450</xdr:rowOff>
                  </from>
                  <to>
                    <xdr:col>43</xdr:col>
                    <xdr:colOff>104775</xdr:colOff>
                    <xdr:row>305</xdr:row>
                    <xdr:rowOff>19050</xdr:rowOff>
                  </to>
                </anchor>
              </controlPr>
            </control>
          </mc:Choice>
        </mc:AlternateContent>
        <mc:AlternateContent xmlns:mc="http://schemas.openxmlformats.org/markup-compatibility/2006">
          <mc:Choice Requires="x14">
            <control shapeId="4612" r:id="rId518" name="Check Box 516">
              <controlPr defaultSize="0" autoFill="0" autoLine="0" autoPict="0">
                <anchor moveWithCells="1">
                  <from>
                    <xdr:col>54</xdr:col>
                    <xdr:colOff>142875</xdr:colOff>
                    <xdr:row>303</xdr:row>
                    <xdr:rowOff>171450</xdr:rowOff>
                  </from>
                  <to>
                    <xdr:col>56</xdr:col>
                    <xdr:colOff>104775</xdr:colOff>
                    <xdr:row>305</xdr:row>
                    <xdr:rowOff>19050</xdr:rowOff>
                  </to>
                </anchor>
              </controlPr>
            </control>
          </mc:Choice>
        </mc:AlternateContent>
        <mc:AlternateContent xmlns:mc="http://schemas.openxmlformats.org/markup-compatibility/2006">
          <mc:Choice Requires="x14">
            <control shapeId="4613" r:id="rId519" name="Check Box 517">
              <controlPr defaultSize="0" autoFill="0" autoLine="0" autoPict="0">
                <anchor moveWithCells="1">
                  <from>
                    <xdr:col>15</xdr:col>
                    <xdr:colOff>142875</xdr:colOff>
                    <xdr:row>305</xdr:row>
                    <xdr:rowOff>171450</xdr:rowOff>
                  </from>
                  <to>
                    <xdr:col>17</xdr:col>
                    <xdr:colOff>104775</xdr:colOff>
                    <xdr:row>307</xdr:row>
                    <xdr:rowOff>28575</xdr:rowOff>
                  </to>
                </anchor>
              </controlPr>
            </control>
          </mc:Choice>
        </mc:AlternateContent>
        <mc:AlternateContent xmlns:mc="http://schemas.openxmlformats.org/markup-compatibility/2006">
          <mc:Choice Requires="x14">
            <control shapeId="4614" r:id="rId520" name="Check Box 518">
              <controlPr defaultSize="0" autoFill="0" autoLine="0" autoPict="0">
                <anchor moveWithCells="1">
                  <from>
                    <xdr:col>28</xdr:col>
                    <xdr:colOff>142875</xdr:colOff>
                    <xdr:row>305</xdr:row>
                    <xdr:rowOff>171450</xdr:rowOff>
                  </from>
                  <to>
                    <xdr:col>30</xdr:col>
                    <xdr:colOff>104775</xdr:colOff>
                    <xdr:row>307</xdr:row>
                    <xdr:rowOff>28575</xdr:rowOff>
                  </to>
                </anchor>
              </controlPr>
            </control>
          </mc:Choice>
        </mc:AlternateContent>
        <mc:AlternateContent xmlns:mc="http://schemas.openxmlformats.org/markup-compatibility/2006">
          <mc:Choice Requires="x14">
            <control shapeId="4615" r:id="rId521" name="Check Box 519">
              <controlPr defaultSize="0" autoFill="0" autoLine="0" autoPict="0">
                <anchor moveWithCells="1">
                  <from>
                    <xdr:col>41</xdr:col>
                    <xdr:colOff>142875</xdr:colOff>
                    <xdr:row>305</xdr:row>
                    <xdr:rowOff>171450</xdr:rowOff>
                  </from>
                  <to>
                    <xdr:col>43</xdr:col>
                    <xdr:colOff>104775</xdr:colOff>
                    <xdr:row>307</xdr:row>
                    <xdr:rowOff>28575</xdr:rowOff>
                  </to>
                </anchor>
              </controlPr>
            </control>
          </mc:Choice>
        </mc:AlternateContent>
        <mc:AlternateContent xmlns:mc="http://schemas.openxmlformats.org/markup-compatibility/2006">
          <mc:Choice Requires="x14">
            <control shapeId="4616" r:id="rId522" name="Check Box 520">
              <controlPr defaultSize="0" autoFill="0" autoLine="0" autoPict="0">
                <anchor moveWithCells="1">
                  <from>
                    <xdr:col>54</xdr:col>
                    <xdr:colOff>142875</xdr:colOff>
                    <xdr:row>305</xdr:row>
                    <xdr:rowOff>171450</xdr:rowOff>
                  </from>
                  <to>
                    <xdr:col>56</xdr:col>
                    <xdr:colOff>104775</xdr:colOff>
                    <xdr:row>307</xdr:row>
                    <xdr:rowOff>28575</xdr:rowOff>
                  </to>
                </anchor>
              </controlPr>
            </control>
          </mc:Choice>
        </mc:AlternateContent>
        <mc:AlternateContent xmlns:mc="http://schemas.openxmlformats.org/markup-compatibility/2006">
          <mc:Choice Requires="x14">
            <control shapeId="4617" r:id="rId523" name="Check Box 521">
              <controlPr defaultSize="0" autoFill="0" autoLine="0" autoPict="0">
                <anchor moveWithCells="1">
                  <from>
                    <xdr:col>15</xdr:col>
                    <xdr:colOff>142875</xdr:colOff>
                    <xdr:row>307</xdr:row>
                    <xdr:rowOff>171450</xdr:rowOff>
                  </from>
                  <to>
                    <xdr:col>17</xdr:col>
                    <xdr:colOff>104775</xdr:colOff>
                    <xdr:row>309</xdr:row>
                    <xdr:rowOff>28575</xdr:rowOff>
                  </to>
                </anchor>
              </controlPr>
            </control>
          </mc:Choice>
        </mc:AlternateContent>
        <mc:AlternateContent xmlns:mc="http://schemas.openxmlformats.org/markup-compatibility/2006">
          <mc:Choice Requires="x14">
            <control shapeId="4618" r:id="rId524" name="Check Box 522">
              <controlPr defaultSize="0" autoFill="0" autoLine="0" autoPict="0">
                <anchor moveWithCells="1">
                  <from>
                    <xdr:col>28</xdr:col>
                    <xdr:colOff>142875</xdr:colOff>
                    <xdr:row>307</xdr:row>
                    <xdr:rowOff>171450</xdr:rowOff>
                  </from>
                  <to>
                    <xdr:col>30</xdr:col>
                    <xdr:colOff>104775</xdr:colOff>
                    <xdr:row>309</xdr:row>
                    <xdr:rowOff>28575</xdr:rowOff>
                  </to>
                </anchor>
              </controlPr>
            </control>
          </mc:Choice>
        </mc:AlternateContent>
        <mc:AlternateContent xmlns:mc="http://schemas.openxmlformats.org/markup-compatibility/2006">
          <mc:Choice Requires="x14">
            <control shapeId="4619" r:id="rId525" name="Check Box 523">
              <controlPr defaultSize="0" autoFill="0" autoLine="0" autoPict="0">
                <anchor moveWithCells="1">
                  <from>
                    <xdr:col>41</xdr:col>
                    <xdr:colOff>142875</xdr:colOff>
                    <xdr:row>307</xdr:row>
                    <xdr:rowOff>171450</xdr:rowOff>
                  </from>
                  <to>
                    <xdr:col>43</xdr:col>
                    <xdr:colOff>104775</xdr:colOff>
                    <xdr:row>309</xdr:row>
                    <xdr:rowOff>28575</xdr:rowOff>
                  </to>
                </anchor>
              </controlPr>
            </control>
          </mc:Choice>
        </mc:AlternateContent>
        <mc:AlternateContent xmlns:mc="http://schemas.openxmlformats.org/markup-compatibility/2006">
          <mc:Choice Requires="x14">
            <control shapeId="4620" r:id="rId526" name="Check Box 524">
              <controlPr defaultSize="0" autoFill="0" autoLine="0" autoPict="0">
                <anchor moveWithCells="1">
                  <from>
                    <xdr:col>54</xdr:col>
                    <xdr:colOff>142875</xdr:colOff>
                    <xdr:row>307</xdr:row>
                    <xdr:rowOff>171450</xdr:rowOff>
                  </from>
                  <to>
                    <xdr:col>56</xdr:col>
                    <xdr:colOff>104775</xdr:colOff>
                    <xdr:row>309</xdr:row>
                    <xdr:rowOff>28575</xdr:rowOff>
                  </to>
                </anchor>
              </controlPr>
            </control>
          </mc:Choice>
        </mc:AlternateContent>
        <mc:AlternateContent xmlns:mc="http://schemas.openxmlformats.org/markup-compatibility/2006">
          <mc:Choice Requires="x14">
            <control shapeId="4621" r:id="rId527" name="Check Box 525">
              <controlPr defaultSize="0" autoFill="0" autoLine="0" autoPict="0">
                <anchor moveWithCells="1">
                  <from>
                    <xdr:col>15</xdr:col>
                    <xdr:colOff>142875</xdr:colOff>
                    <xdr:row>309</xdr:row>
                    <xdr:rowOff>171450</xdr:rowOff>
                  </from>
                  <to>
                    <xdr:col>17</xdr:col>
                    <xdr:colOff>104775</xdr:colOff>
                    <xdr:row>311</xdr:row>
                    <xdr:rowOff>76200</xdr:rowOff>
                  </to>
                </anchor>
              </controlPr>
            </control>
          </mc:Choice>
        </mc:AlternateContent>
        <mc:AlternateContent xmlns:mc="http://schemas.openxmlformats.org/markup-compatibility/2006">
          <mc:Choice Requires="x14">
            <control shapeId="4622" r:id="rId528" name="Check Box 526">
              <controlPr defaultSize="0" autoFill="0" autoLine="0" autoPict="0">
                <anchor moveWithCells="1">
                  <from>
                    <xdr:col>28</xdr:col>
                    <xdr:colOff>142875</xdr:colOff>
                    <xdr:row>309</xdr:row>
                    <xdr:rowOff>171450</xdr:rowOff>
                  </from>
                  <to>
                    <xdr:col>30</xdr:col>
                    <xdr:colOff>104775</xdr:colOff>
                    <xdr:row>311</xdr:row>
                    <xdr:rowOff>76200</xdr:rowOff>
                  </to>
                </anchor>
              </controlPr>
            </control>
          </mc:Choice>
        </mc:AlternateContent>
        <mc:AlternateContent xmlns:mc="http://schemas.openxmlformats.org/markup-compatibility/2006">
          <mc:Choice Requires="x14">
            <control shapeId="4623" r:id="rId529" name="Check Box 527">
              <controlPr defaultSize="0" autoFill="0" autoLine="0" autoPict="0">
                <anchor moveWithCells="1">
                  <from>
                    <xdr:col>41</xdr:col>
                    <xdr:colOff>142875</xdr:colOff>
                    <xdr:row>309</xdr:row>
                    <xdr:rowOff>171450</xdr:rowOff>
                  </from>
                  <to>
                    <xdr:col>43</xdr:col>
                    <xdr:colOff>104775</xdr:colOff>
                    <xdr:row>311</xdr:row>
                    <xdr:rowOff>76200</xdr:rowOff>
                  </to>
                </anchor>
              </controlPr>
            </control>
          </mc:Choice>
        </mc:AlternateContent>
        <mc:AlternateContent xmlns:mc="http://schemas.openxmlformats.org/markup-compatibility/2006">
          <mc:Choice Requires="x14">
            <control shapeId="4624" r:id="rId530" name="Check Box 528">
              <controlPr defaultSize="0" autoFill="0" autoLine="0" autoPict="0">
                <anchor moveWithCells="1">
                  <from>
                    <xdr:col>15</xdr:col>
                    <xdr:colOff>142875</xdr:colOff>
                    <xdr:row>313</xdr:row>
                    <xdr:rowOff>123825</xdr:rowOff>
                  </from>
                  <to>
                    <xdr:col>17</xdr:col>
                    <xdr:colOff>104775</xdr:colOff>
                    <xdr:row>315</xdr:row>
                    <xdr:rowOff>38100</xdr:rowOff>
                  </to>
                </anchor>
              </controlPr>
            </control>
          </mc:Choice>
        </mc:AlternateContent>
        <mc:AlternateContent xmlns:mc="http://schemas.openxmlformats.org/markup-compatibility/2006">
          <mc:Choice Requires="x14">
            <control shapeId="4625" r:id="rId531" name="Check Box 529">
              <controlPr defaultSize="0" autoFill="0" autoLine="0" autoPict="0">
                <anchor moveWithCells="1">
                  <from>
                    <xdr:col>28</xdr:col>
                    <xdr:colOff>142875</xdr:colOff>
                    <xdr:row>313</xdr:row>
                    <xdr:rowOff>123825</xdr:rowOff>
                  </from>
                  <to>
                    <xdr:col>30</xdr:col>
                    <xdr:colOff>104775</xdr:colOff>
                    <xdr:row>315</xdr:row>
                    <xdr:rowOff>38100</xdr:rowOff>
                  </to>
                </anchor>
              </controlPr>
            </control>
          </mc:Choice>
        </mc:AlternateContent>
        <mc:AlternateContent xmlns:mc="http://schemas.openxmlformats.org/markup-compatibility/2006">
          <mc:Choice Requires="x14">
            <control shapeId="4626" r:id="rId532" name="Check Box 530">
              <controlPr defaultSize="0" autoFill="0" autoLine="0" autoPict="0">
                <anchor moveWithCells="1">
                  <from>
                    <xdr:col>41</xdr:col>
                    <xdr:colOff>142875</xdr:colOff>
                    <xdr:row>313</xdr:row>
                    <xdr:rowOff>123825</xdr:rowOff>
                  </from>
                  <to>
                    <xdr:col>43</xdr:col>
                    <xdr:colOff>104775</xdr:colOff>
                    <xdr:row>315</xdr:row>
                    <xdr:rowOff>38100</xdr:rowOff>
                  </to>
                </anchor>
              </controlPr>
            </control>
          </mc:Choice>
        </mc:AlternateContent>
        <mc:AlternateContent xmlns:mc="http://schemas.openxmlformats.org/markup-compatibility/2006">
          <mc:Choice Requires="x14">
            <control shapeId="4627" r:id="rId533" name="Check Box 531">
              <controlPr defaultSize="0" autoFill="0" autoLine="0" autoPict="0">
                <anchor moveWithCells="1">
                  <from>
                    <xdr:col>54</xdr:col>
                    <xdr:colOff>142875</xdr:colOff>
                    <xdr:row>313</xdr:row>
                    <xdr:rowOff>123825</xdr:rowOff>
                  </from>
                  <to>
                    <xdr:col>56</xdr:col>
                    <xdr:colOff>104775</xdr:colOff>
                    <xdr:row>315</xdr:row>
                    <xdr:rowOff>38100</xdr:rowOff>
                  </to>
                </anchor>
              </controlPr>
            </control>
          </mc:Choice>
        </mc:AlternateContent>
        <mc:AlternateContent xmlns:mc="http://schemas.openxmlformats.org/markup-compatibility/2006">
          <mc:Choice Requires="x14">
            <control shapeId="4628" r:id="rId534" name="Check Box 532">
              <controlPr defaultSize="0" autoFill="0" autoLine="0" autoPict="0">
                <anchor moveWithCells="1">
                  <from>
                    <xdr:col>15</xdr:col>
                    <xdr:colOff>142875</xdr:colOff>
                    <xdr:row>315</xdr:row>
                    <xdr:rowOff>123825</xdr:rowOff>
                  </from>
                  <to>
                    <xdr:col>17</xdr:col>
                    <xdr:colOff>104775</xdr:colOff>
                    <xdr:row>317</xdr:row>
                    <xdr:rowOff>38100</xdr:rowOff>
                  </to>
                </anchor>
              </controlPr>
            </control>
          </mc:Choice>
        </mc:AlternateContent>
        <mc:AlternateContent xmlns:mc="http://schemas.openxmlformats.org/markup-compatibility/2006">
          <mc:Choice Requires="x14">
            <control shapeId="4629" r:id="rId535" name="Check Box 533">
              <controlPr defaultSize="0" autoFill="0" autoLine="0" autoPict="0">
                <anchor moveWithCells="1">
                  <from>
                    <xdr:col>28</xdr:col>
                    <xdr:colOff>142875</xdr:colOff>
                    <xdr:row>315</xdr:row>
                    <xdr:rowOff>123825</xdr:rowOff>
                  </from>
                  <to>
                    <xdr:col>30</xdr:col>
                    <xdr:colOff>104775</xdr:colOff>
                    <xdr:row>317</xdr:row>
                    <xdr:rowOff>38100</xdr:rowOff>
                  </to>
                </anchor>
              </controlPr>
            </control>
          </mc:Choice>
        </mc:AlternateContent>
        <mc:AlternateContent xmlns:mc="http://schemas.openxmlformats.org/markup-compatibility/2006">
          <mc:Choice Requires="x14">
            <control shapeId="4630" r:id="rId536" name="Check Box 534">
              <controlPr defaultSize="0" autoFill="0" autoLine="0" autoPict="0">
                <anchor moveWithCells="1">
                  <from>
                    <xdr:col>41</xdr:col>
                    <xdr:colOff>142875</xdr:colOff>
                    <xdr:row>315</xdr:row>
                    <xdr:rowOff>123825</xdr:rowOff>
                  </from>
                  <to>
                    <xdr:col>43</xdr:col>
                    <xdr:colOff>104775</xdr:colOff>
                    <xdr:row>317</xdr:row>
                    <xdr:rowOff>38100</xdr:rowOff>
                  </to>
                </anchor>
              </controlPr>
            </control>
          </mc:Choice>
        </mc:AlternateContent>
        <mc:AlternateContent xmlns:mc="http://schemas.openxmlformats.org/markup-compatibility/2006">
          <mc:Choice Requires="x14">
            <control shapeId="4631" r:id="rId537" name="Check Box 535">
              <controlPr defaultSize="0" autoFill="0" autoLine="0" autoPict="0">
                <anchor moveWithCells="1">
                  <from>
                    <xdr:col>13</xdr:col>
                    <xdr:colOff>142875</xdr:colOff>
                    <xdr:row>202</xdr:row>
                    <xdr:rowOff>171450</xdr:rowOff>
                  </from>
                  <to>
                    <xdr:col>15</xdr:col>
                    <xdr:colOff>104775</xdr:colOff>
                    <xdr:row>204</xdr:row>
                    <xdr:rowOff>28575</xdr:rowOff>
                  </to>
                </anchor>
              </controlPr>
            </control>
          </mc:Choice>
        </mc:AlternateContent>
        <mc:AlternateContent xmlns:mc="http://schemas.openxmlformats.org/markup-compatibility/2006">
          <mc:Choice Requires="x14">
            <control shapeId="4632" r:id="rId538" name="Check Box 536">
              <controlPr defaultSize="0" autoFill="0" autoLine="0" autoPict="0">
                <anchor moveWithCells="1">
                  <from>
                    <xdr:col>15</xdr:col>
                    <xdr:colOff>142875</xdr:colOff>
                    <xdr:row>202</xdr:row>
                    <xdr:rowOff>171450</xdr:rowOff>
                  </from>
                  <to>
                    <xdr:col>17</xdr:col>
                    <xdr:colOff>104775</xdr:colOff>
                    <xdr:row>204</xdr:row>
                    <xdr:rowOff>28575</xdr:rowOff>
                  </to>
                </anchor>
              </controlPr>
            </control>
          </mc:Choice>
        </mc:AlternateContent>
        <mc:AlternateContent xmlns:mc="http://schemas.openxmlformats.org/markup-compatibility/2006">
          <mc:Choice Requires="x14">
            <control shapeId="4633" r:id="rId539" name="Check Box 537">
              <controlPr defaultSize="0" autoFill="0" autoLine="0" autoPict="0">
                <anchor moveWithCells="1">
                  <from>
                    <xdr:col>26</xdr:col>
                    <xdr:colOff>142875</xdr:colOff>
                    <xdr:row>202</xdr:row>
                    <xdr:rowOff>171450</xdr:rowOff>
                  </from>
                  <to>
                    <xdr:col>28</xdr:col>
                    <xdr:colOff>104775</xdr:colOff>
                    <xdr:row>204</xdr:row>
                    <xdr:rowOff>28575</xdr:rowOff>
                  </to>
                </anchor>
              </controlPr>
            </control>
          </mc:Choice>
        </mc:AlternateContent>
        <mc:AlternateContent xmlns:mc="http://schemas.openxmlformats.org/markup-compatibility/2006">
          <mc:Choice Requires="x14">
            <control shapeId="4634" r:id="rId540" name="Check Box 538">
              <controlPr defaultSize="0" autoFill="0" autoLine="0" autoPict="0">
                <anchor moveWithCells="1">
                  <from>
                    <xdr:col>28</xdr:col>
                    <xdr:colOff>142875</xdr:colOff>
                    <xdr:row>202</xdr:row>
                    <xdr:rowOff>171450</xdr:rowOff>
                  </from>
                  <to>
                    <xdr:col>30</xdr:col>
                    <xdr:colOff>104775</xdr:colOff>
                    <xdr:row>204</xdr:row>
                    <xdr:rowOff>28575</xdr:rowOff>
                  </to>
                </anchor>
              </controlPr>
            </control>
          </mc:Choice>
        </mc:AlternateContent>
        <mc:AlternateContent xmlns:mc="http://schemas.openxmlformats.org/markup-compatibility/2006">
          <mc:Choice Requires="x14">
            <control shapeId="4635" r:id="rId541" name="Check Box 539">
              <controlPr defaultSize="0" autoFill="0" autoLine="0" autoPict="0">
                <anchor moveWithCells="1">
                  <from>
                    <xdr:col>39</xdr:col>
                    <xdr:colOff>142875</xdr:colOff>
                    <xdr:row>202</xdr:row>
                    <xdr:rowOff>171450</xdr:rowOff>
                  </from>
                  <to>
                    <xdr:col>41</xdr:col>
                    <xdr:colOff>104775</xdr:colOff>
                    <xdr:row>204</xdr:row>
                    <xdr:rowOff>28575</xdr:rowOff>
                  </to>
                </anchor>
              </controlPr>
            </control>
          </mc:Choice>
        </mc:AlternateContent>
        <mc:AlternateContent xmlns:mc="http://schemas.openxmlformats.org/markup-compatibility/2006">
          <mc:Choice Requires="x14">
            <control shapeId="4636" r:id="rId542" name="Check Box 540">
              <controlPr defaultSize="0" autoFill="0" autoLine="0" autoPict="0">
                <anchor moveWithCells="1">
                  <from>
                    <xdr:col>41</xdr:col>
                    <xdr:colOff>142875</xdr:colOff>
                    <xdr:row>202</xdr:row>
                    <xdr:rowOff>171450</xdr:rowOff>
                  </from>
                  <to>
                    <xdr:col>43</xdr:col>
                    <xdr:colOff>104775</xdr:colOff>
                    <xdr:row>204</xdr:row>
                    <xdr:rowOff>28575</xdr:rowOff>
                  </to>
                </anchor>
              </controlPr>
            </control>
          </mc:Choice>
        </mc:AlternateContent>
        <mc:AlternateContent xmlns:mc="http://schemas.openxmlformats.org/markup-compatibility/2006">
          <mc:Choice Requires="x14">
            <control shapeId="4637" r:id="rId543" name="Check Box 541">
              <controlPr defaultSize="0" autoFill="0" autoLine="0" autoPict="0">
                <anchor moveWithCells="1">
                  <from>
                    <xdr:col>52</xdr:col>
                    <xdr:colOff>142875</xdr:colOff>
                    <xdr:row>202</xdr:row>
                    <xdr:rowOff>171450</xdr:rowOff>
                  </from>
                  <to>
                    <xdr:col>54</xdr:col>
                    <xdr:colOff>104775</xdr:colOff>
                    <xdr:row>204</xdr:row>
                    <xdr:rowOff>28575</xdr:rowOff>
                  </to>
                </anchor>
              </controlPr>
            </control>
          </mc:Choice>
        </mc:AlternateContent>
        <mc:AlternateContent xmlns:mc="http://schemas.openxmlformats.org/markup-compatibility/2006">
          <mc:Choice Requires="x14">
            <control shapeId="4638" r:id="rId544" name="Check Box 542">
              <controlPr defaultSize="0" autoFill="0" autoLine="0" autoPict="0">
                <anchor moveWithCells="1">
                  <from>
                    <xdr:col>54</xdr:col>
                    <xdr:colOff>142875</xdr:colOff>
                    <xdr:row>202</xdr:row>
                    <xdr:rowOff>171450</xdr:rowOff>
                  </from>
                  <to>
                    <xdr:col>56</xdr:col>
                    <xdr:colOff>104775</xdr:colOff>
                    <xdr:row>204</xdr:row>
                    <xdr:rowOff>28575</xdr:rowOff>
                  </to>
                </anchor>
              </controlPr>
            </control>
          </mc:Choice>
        </mc:AlternateContent>
        <mc:AlternateContent xmlns:mc="http://schemas.openxmlformats.org/markup-compatibility/2006">
          <mc:Choice Requires="x14">
            <control shapeId="4639" r:id="rId545" name="Check Box 543">
              <controlPr defaultSize="0" autoFill="0" autoLine="0" autoPict="0">
                <anchor moveWithCells="1">
                  <from>
                    <xdr:col>26</xdr:col>
                    <xdr:colOff>142875</xdr:colOff>
                    <xdr:row>168</xdr:row>
                    <xdr:rowOff>152400</xdr:rowOff>
                  </from>
                  <to>
                    <xdr:col>28</xdr:col>
                    <xdr:colOff>104775</xdr:colOff>
                    <xdr:row>170</xdr:row>
                    <xdr:rowOff>9525</xdr:rowOff>
                  </to>
                </anchor>
              </controlPr>
            </control>
          </mc:Choice>
        </mc:AlternateContent>
        <mc:AlternateContent xmlns:mc="http://schemas.openxmlformats.org/markup-compatibility/2006">
          <mc:Choice Requires="x14">
            <control shapeId="4640" r:id="rId546" name="Check Box 544">
              <controlPr defaultSize="0" autoFill="0" autoLine="0" autoPict="0">
                <anchor moveWithCells="1">
                  <from>
                    <xdr:col>28</xdr:col>
                    <xdr:colOff>142875</xdr:colOff>
                    <xdr:row>168</xdr:row>
                    <xdr:rowOff>152400</xdr:rowOff>
                  </from>
                  <to>
                    <xdr:col>30</xdr:col>
                    <xdr:colOff>104775</xdr:colOff>
                    <xdr:row>170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5:P42"/>
  <sheetViews>
    <sheetView showGridLines="0" zoomScaleNormal="100" workbookViewId="0">
      <selection activeCell="A8" sqref="A8"/>
    </sheetView>
  </sheetViews>
  <sheetFormatPr defaultRowHeight="12"/>
  <cols>
    <col min="1" max="1" width="3.5703125" style="88" customWidth="1"/>
    <col min="2" max="2" width="9.140625" style="88"/>
    <col min="3" max="3" width="3.140625" style="88" customWidth="1"/>
    <col min="4" max="4" width="8.140625" style="88" customWidth="1"/>
    <col min="5" max="5" width="7.5703125" style="88" customWidth="1"/>
    <col min="6" max="6" width="11.42578125" style="88" customWidth="1"/>
    <col min="7" max="7" width="7.140625" style="88" customWidth="1"/>
    <col min="8" max="8" width="7.5703125" style="88" customWidth="1"/>
    <col min="9" max="9" width="5.140625" style="88" customWidth="1"/>
    <col min="10" max="10" width="6.85546875" style="88" customWidth="1"/>
    <col min="11" max="11" width="4.85546875" style="88" customWidth="1"/>
    <col min="12" max="12" width="10.140625" style="88" customWidth="1"/>
    <col min="13" max="14" width="9.140625" style="88"/>
    <col min="15" max="15" width="24.140625" style="88" customWidth="1"/>
    <col min="16" max="16384" width="9.140625" style="88"/>
  </cols>
  <sheetData>
    <row r="5" spans="1:15">
      <c r="N5" s="110" t="s">
        <v>657</v>
      </c>
      <c r="O5" s="88" t="s">
        <v>945</v>
      </c>
    </row>
    <row r="6" spans="1:15" ht="22.5" customHeight="1">
      <c r="B6" s="132" t="s">
        <v>656</v>
      </c>
      <c r="N6" s="125" t="s">
        <v>655</v>
      </c>
      <c r="O6" s="131"/>
    </row>
    <row r="7" spans="1:15" ht="22.5" customHeight="1">
      <c r="B7" s="130" t="s">
        <v>654</v>
      </c>
      <c r="N7" s="129" t="s">
        <v>653</v>
      </c>
      <c r="O7" s="128" t="s">
        <v>944</v>
      </c>
    </row>
    <row r="8" spans="1:15" s="89" customFormat="1" ht="12.75" customHeight="1">
      <c r="A8" s="126"/>
      <c r="B8" s="127"/>
      <c r="C8" s="126"/>
      <c r="D8" s="126"/>
      <c r="E8" s="126"/>
      <c r="F8" s="126"/>
      <c r="G8" s="126"/>
      <c r="H8" s="126"/>
      <c r="I8" s="126"/>
      <c r="J8" s="126"/>
      <c r="K8" s="126"/>
      <c r="L8" s="126"/>
      <c r="M8" s="126"/>
      <c r="N8" s="126"/>
      <c r="O8" s="126"/>
    </row>
    <row r="9" spans="1:15" s="124" customFormat="1" ht="16.5" customHeight="1">
      <c r="C9" s="125" t="s">
        <v>652</v>
      </c>
      <c r="K9" s="125" t="s">
        <v>651</v>
      </c>
    </row>
    <row r="10" spans="1:15" ht="16.5" customHeight="1">
      <c r="C10" s="110" t="s">
        <v>650</v>
      </c>
      <c r="D10" s="219">
        <f>'Application Form'!N11</f>
        <v>0</v>
      </c>
      <c r="E10" s="123"/>
      <c r="F10" s="123"/>
      <c r="G10" s="123"/>
      <c r="H10" s="123"/>
      <c r="K10" s="110" t="s">
        <v>649</v>
      </c>
      <c r="L10" s="462" t="s">
        <v>648</v>
      </c>
      <c r="M10" s="462"/>
      <c r="N10" s="462"/>
      <c r="O10" s="462"/>
    </row>
    <row r="11" spans="1:15" ht="16.5" customHeight="1">
      <c r="C11" s="110" t="s">
        <v>647</v>
      </c>
      <c r="D11" s="219">
        <f>'Application Form'!N10</f>
        <v>0</v>
      </c>
      <c r="E11" s="120"/>
      <c r="F11" s="120"/>
      <c r="G11" s="120"/>
      <c r="H11" s="120"/>
      <c r="K11" s="110" t="s">
        <v>646</v>
      </c>
      <c r="L11" s="456" t="s">
        <v>645</v>
      </c>
      <c r="M11" s="456"/>
      <c r="N11" s="456"/>
      <c r="O11" s="456"/>
    </row>
    <row r="12" spans="1:15" ht="16.5" customHeight="1">
      <c r="C12" s="110" t="s">
        <v>644</v>
      </c>
      <c r="D12" s="218">
        <f>'Application Form'!N12</f>
        <v>0</v>
      </c>
      <c r="E12" s="120"/>
      <c r="F12" s="120"/>
      <c r="G12" s="120"/>
      <c r="H12" s="120"/>
      <c r="K12" s="110" t="s">
        <v>643</v>
      </c>
      <c r="L12" s="456" t="s">
        <v>642</v>
      </c>
      <c r="M12" s="456"/>
      <c r="N12" s="456"/>
      <c r="O12" s="456"/>
    </row>
    <row r="13" spans="1:15" ht="16.5" customHeight="1">
      <c r="C13" s="110" t="s">
        <v>639</v>
      </c>
      <c r="D13" s="218">
        <f>'Application Form'!N13</f>
        <v>0</v>
      </c>
      <c r="E13" s="121"/>
      <c r="F13" s="121"/>
      <c r="G13" s="121"/>
      <c r="H13" s="121"/>
      <c r="K13" s="110" t="s">
        <v>639</v>
      </c>
      <c r="L13" s="463" t="s">
        <v>641</v>
      </c>
      <c r="M13" s="463"/>
      <c r="N13" s="463"/>
      <c r="O13" s="463"/>
    </row>
    <row r="14" spans="1:15" ht="16.5" customHeight="1">
      <c r="C14" s="110"/>
      <c r="D14" s="122"/>
      <c r="E14" s="121"/>
      <c r="F14" s="121"/>
      <c r="G14" s="121"/>
      <c r="H14" s="121"/>
      <c r="K14" s="110" t="s">
        <v>640</v>
      </c>
      <c r="L14" s="456" t="s">
        <v>638</v>
      </c>
      <c r="M14" s="456"/>
      <c r="N14" s="456"/>
      <c r="O14" s="456"/>
    </row>
    <row r="15" spans="1:15" ht="16.5" customHeight="1">
      <c r="C15" s="110" t="s">
        <v>637</v>
      </c>
      <c r="D15" s="121">
        <f>'Application Form'!N14</f>
        <v>0</v>
      </c>
      <c r="E15" s="121"/>
      <c r="F15" s="121"/>
      <c r="G15" s="121"/>
      <c r="H15" s="121"/>
      <c r="K15" s="110"/>
      <c r="L15" s="120"/>
      <c r="M15" s="120"/>
      <c r="N15" s="120"/>
      <c r="O15" s="120"/>
    </row>
    <row r="16" spans="1:15" ht="16.5" customHeight="1">
      <c r="C16" s="110" t="s">
        <v>636</v>
      </c>
      <c r="D16" s="121">
        <f>'Application Form'!N15</f>
        <v>0</v>
      </c>
      <c r="E16" s="121"/>
      <c r="F16" s="121"/>
      <c r="G16" s="121"/>
      <c r="H16" s="121"/>
      <c r="K16" s="110"/>
      <c r="L16" s="120"/>
      <c r="M16" s="120"/>
      <c r="N16" s="120"/>
      <c r="O16" s="120"/>
    </row>
    <row r="17" spans="3:16" ht="16.5" customHeight="1">
      <c r="C17" s="110" t="s">
        <v>635</v>
      </c>
      <c r="D17" s="121">
        <f>'Application Form'!N16</f>
        <v>0</v>
      </c>
      <c r="E17" s="120"/>
      <c r="F17" s="120"/>
      <c r="G17" s="120"/>
      <c r="H17" s="120"/>
      <c r="K17" s="110" t="s">
        <v>634</v>
      </c>
      <c r="L17" s="456" t="s">
        <v>633</v>
      </c>
      <c r="M17" s="456"/>
      <c r="N17" s="456"/>
      <c r="O17" s="456"/>
    </row>
    <row r="18" spans="3:16" ht="16.5" customHeight="1">
      <c r="C18" s="110" t="s">
        <v>632</v>
      </c>
      <c r="D18" s="121">
        <f>'Application Form'!N17</f>
        <v>0</v>
      </c>
      <c r="E18" s="119"/>
      <c r="F18" s="119"/>
      <c r="G18" s="119"/>
      <c r="H18" s="119"/>
      <c r="K18" s="110" t="s">
        <v>632</v>
      </c>
      <c r="L18" s="457" t="s">
        <v>631</v>
      </c>
      <c r="M18" s="457"/>
      <c r="N18" s="457"/>
      <c r="O18" s="457"/>
    </row>
    <row r="19" spans="3:16" ht="20.25" customHeight="1">
      <c r="C19" s="110" t="s">
        <v>630</v>
      </c>
      <c r="D19" s="121">
        <f>'Application Form'!N18</f>
        <v>0</v>
      </c>
      <c r="E19" s="119"/>
      <c r="F19" s="119"/>
      <c r="G19" s="119"/>
      <c r="H19" s="119"/>
      <c r="K19" s="110" t="s">
        <v>629</v>
      </c>
      <c r="L19" s="458" t="s">
        <v>628</v>
      </c>
      <c r="M19" s="459"/>
      <c r="N19" s="459"/>
      <c r="O19" s="459"/>
    </row>
    <row r="20" spans="3:16" ht="16.5" customHeight="1">
      <c r="C20" s="117" t="s">
        <v>627</v>
      </c>
      <c r="D20" s="121">
        <f>'Application Form'!N19</f>
        <v>0</v>
      </c>
      <c r="E20" s="118"/>
      <c r="F20" s="118"/>
      <c r="G20" s="118"/>
      <c r="H20" s="118"/>
      <c r="I20" s="116"/>
      <c r="J20" s="116"/>
      <c r="K20" s="117" t="s">
        <v>627</v>
      </c>
      <c r="L20" s="460" t="s">
        <v>687</v>
      </c>
      <c r="M20" s="461"/>
      <c r="N20" s="461"/>
      <c r="O20" s="461"/>
      <c r="P20" s="116"/>
    </row>
    <row r="21" spans="3:16" ht="16.5" customHeight="1"/>
    <row r="22" spans="3:16" ht="16.5" customHeight="1">
      <c r="C22" s="110" t="s">
        <v>626</v>
      </c>
      <c r="D22" s="452"/>
      <c r="E22" s="452"/>
      <c r="F22" s="452"/>
      <c r="G22" s="452"/>
      <c r="H22" s="452"/>
      <c r="I22" s="111"/>
      <c r="J22" s="115"/>
      <c r="L22"/>
      <c r="M22"/>
      <c r="N22"/>
      <c r="O22"/>
    </row>
    <row r="23" spans="3:16" ht="16.5" customHeight="1">
      <c r="C23" s="110" t="s">
        <v>625</v>
      </c>
      <c r="D23" s="453"/>
      <c r="E23" s="453"/>
      <c r="F23" s="453"/>
      <c r="G23" s="453"/>
      <c r="H23" s="453"/>
      <c r="I23" s="111"/>
      <c r="J23" s="111"/>
      <c r="K23" s="112"/>
      <c r="L23" s="111"/>
      <c r="M23" s="111"/>
      <c r="N23" s="111"/>
      <c r="O23" s="111"/>
    </row>
    <row r="24" spans="3:16" ht="16.5" customHeight="1">
      <c r="C24" s="110"/>
      <c r="D24" s="114"/>
      <c r="E24" s="114"/>
      <c r="F24" s="114"/>
      <c r="G24" s="114"/>
      <c r="H24" s="114"/>
      <c r="I24" s="111"/>
      <c r="J24" s="111"/>
      <c r="K24" s="112"/>
      <c r="L24" s="111"/>
      <c r="M24" s="111"/>
      <c r="N24" s="111"/>
      <c r="O24" s="111"/>
    </row>
    <row r="25" spans="3:16" ht="16.5" customHeight="1">
      <c r="C25" s="113" t="s">
        <v>624</v>
      </c>
      <c r="D25" s="454"/>
      <c r="E25" s="454"/>
      <c r="F25" s="454"/>
      <c r="G25" s="454"/>
      <c r="H25" s="454"/>
      <c r="I25" s="111"/>
      <c r="J25" s="111"/>
      <c r="K25" s="112"/>
      <c r="L25" s="111"/>
      <c r="M25" s="111"/>
      <c r="N25" s="111"/>
      <c r="O25" s="111"/>
    </row>
    <row r="26" spans="3:16" ht="13.5" customHeight="1">
      <c r="C26" s="110"/>
      <c r="D26" s="109"/>
      <c r="E26" s="109"/>
      <c r="F26" s="109"/>
      <c r="G26" s="109"/>
      <c r="H26" s="109"/>
      <c r="I26" s="107"/>
      <c r="J26" s="107"/>
      <c r="K26" s="108"/>
      <c r="L26" s="107"/>
      <c r="M26" s="107"/>
      <c r="N26" s="107"/>
      <c r="O26" s="107"/>
    </row>
    <row r="27" spans="3:16" s="102" customFormat="1" ht="15.75" customHeight="1">
      <c r="C27" s="101" t="s">
        <v>623</v>
      </c>
      <c r="D27" s="105" t="s">
        <v>622</v>
      </c>
      <c r="E27" s="103"/>
      <c r="F27" s="103"/>
      <c r="G27" s="103"/>
      <c r="H27" s="103"/>
      <c r="I27" s="103"/>
      <c r="J27" s="103"/>
      <c r="K27" s="104"/>
      <c r="L27" s="103"/>
      <c r="M27" s="103"/>
      <c r="N27" s="103"/>
      <c r="O27" s="103"/>
    </row>
    <row r="28" spans="3:16" s="102" customFormat="1" ht="15.75" customHeight="1">
      <c r="C28" s="106"/>
      <c r="D28" s="105" t="s">
        <v>621</v>
      </c>
      <c r="E28" s="103"/>
      <c r="F28" s="103"/>
      <c r="G28" s="103"/>
      <c r="H28" s="103"/>
      <c r="I28" s="103"/>
      <c r="J28" s="103"/>
      <c r="K28" s="104"/>
      <c r="L28" s="103"/>
      <c r="M28" s="103"/>
      <c r="N28" s="103"/>
      <c r="O28" s="103"/>
    </row>
    <row r="29" spans="3:16" s="102" customFormat="1" ht="15.75" customHeight="1">
      <c r="C29" s="106"/>
      <c r="D29" s="105" t="s">
        <v>620</v>
      </c>
      <c r="E29" s="103"/>
      <c r="F29" s="103"/>
      <c r="G29" s="103"/>
      <c r="H29" s="103"/>
      <c r="I29" s="103"/>
      <c r="J29" s="103"/>
      <c r="K29" s="104"/>
      <c r="L29" s="103"/>
      <c r="M29" s="103"/>
      <c r="N29" s="103"/>
      <c r="O29" s="103"/>
    </row>
    <row r="30" spans="3:16" s="102" customFormat="1" ht="15.75" customHeight="1">
      <c r="C30" s="106"/>
      <c r="D30" s="105" t="s">
        <v>619</v>
      </c>
      <c r="E30" s="103"/>
      <c r="F30" s="103"/>
      <c r="G30" s="103"/>
      <c r="H30" s="103"/>
      <c r="I30" s="103"/>
      <c r="J30" s="103"/>
      <c r="K30" s="104"/>
      <c r="L30" s="103"/>
      <c r="M30" s="103"/>
      <c r="N30" s="103"/>
      <c r="O30" s="103"/>
    </row>
    <row r="31" spans="3:16" s="102" customFormat="1" ht="15.75" customHeight="1">
      <c r="C31" s="106"/>
      <c r="D31" s="105"/>
      <c r="E31" s="103"/>
      <c r="F31" s="103"/>
      <c r="G31" s="103"/>
      <c r="H31" s="103"/>
      <c r="I31" s="103"/>
      <c r="J31" s="103"/>
      <c r="K31" s="104"/>
      <c r="L31" s="103"/>
      <c r="M31" s="103"/>
      <c r="N31" s="103"/>
      <c r="O31" s="103"/>
    </row>
    <row r="32" spans="3:16" s="102" customFormat="1" ht="15.75" customHeight="1">
      <c r="C32" s="106"/>
      <c r="D32" s="105"/>
      <c r="E32" s="103"/>
      <c r="F32" s="103"/>
      <c r="G32" s="103"/>
      <c r="H32" s="103"/>
      <c r="I32" s="103"/>
      <c r="J32" s="103"/>
      <c r="K32" s="104"/>
      <c r="L32" s="103"/>
      <c r="M32" s="103"/>
      <c r="N32" s="103"/>
      <c r="O32" s="103"/>
    </row>
    <row r="33" spans="1:15" s="102" customFormat="1" ht="15.75" customHeight="1">
      <c r="C33" s="106"/>
      <c r="D33" s="105"/>
      <c r="E33" s="103"/>
      <c r="F33" s="103"/>
      <c r="G33" s="103"/>
      <c r="H33" s="103"/>
      <c r="I33" s="103"/>
      <c r="J33" s="103"/>
      <c r="K33" s="104"/>
      <c r="L33" s="103"/>
      <c r="M33" s="103"/>
      <c r="N33" s="103"/>
      <c r="O33" s="103"/>
    </row>
    <row r="34" spans="1:15" s="102" customFormat="1" ht="15.75" customHeight="1">
      <c r="C34" s="106"/>
      <c r="D34" s="105"/>
      <c r="E34" s="103"/>
      <c r="F34" s="103"/>
      <c r="G34" s="103"/>
      <c r="H34" s="103"/>
      <c r="I34" s="103"/>
      <c r="J34" s="103"/>
      <c r="K34" s="104"/>
      <c r="L34" s="103"/>
      <c r="M34" s="103"/>
      <c r="N34" s="103"/>
      <c r="O34" s="103"/>
    </row>
    <row r="35" spans="1:15" s="102" customFormat="1" ht="15.75" customHeight="1">
      <c r="C35" s="106"/>
      <c r="D35" s="105"/>
      <c r="E35" s="103"/>
      <c r="F35" s="103"/>
      <c r="G35" s="103"/>
      <c r="H35" s="103"/>
      <c r="I35" s="103"/>
      <c r="J35" s="103"/>
      <c r="K35" s="104"/>
      <c r="L35" s="103"/>
      <c r="M35" s="103"/>
      <c r="N35" s="103"/>
      <c r="O35" s="103"/>
    </row>
    <row r="36" spans="1:15" s="102" customFormat="1" ht="13.5" customHeight="1" thickBot="1">
      <c r="C36" s="106"/>
      <c r="D36" s="105"/>
      <c r="E36" s="103"/>
      <c r="F36" s="103"/>
      <c r="G36" s="103"/>
      <c r="H36" s="103"/>
      <c r="I36" s="103"/>
      <c r="J36" s="103"/>
      <c r="K36" s="104"/>
      <c r="L36" s="103"/>
      <c r="M36" s="103"/>
      <c r="N36" s="103"/>
      <c r="O36" s="103"/>
    </row>
    <row r="37" spans="1:15" ht="15.75" customHeight="1">
      <c r="B37" s="93"/>
      <c r="C37" s="93"/>
      <c r="D37" s="101" t="s">
        <v>618</v>
      </c>
      <c r="E37" s="100"/>
      <c r="F37" s="99"/>
      <c r="G37" s="99"/>
      <c r="H37" s="99"/>
      <c r="I37" s="99"/>
      <c r="J37" s="99"/>
      <c r="K37" s="99"/>
      <c r="L37" s="99"/>
      <c r="M37" s="99"/>
      <c r="N37" s="99"/>
      <c r="O37" s="98"/>
    </row>
    <row r="38" spans="1:15" ht="15.75" customHeight="1">
      <c r="A38" s="93"/>
      <c r="B38" s="93"/>
      <c r="C38" s="93"/>
      <c r="D38" s="93"/>
      <c r="E38" s="97"/>
      <c r="F38" s="95"/>
      <c r="G38" s="95"/>
      <c r="H38" s="95"/>
      <c r="I38" s="95"/>
      <c r="J38" s="95"/>
      <c r="K38" s="95"/>
      <c r="L38" s="95"/>
      <c r="M38" s="95"/>
      <c r="N38" s="95"/>
      <c r="O38" s="94"/>
    </row>
    <row r="39" spans="1:15" ht="15.75" customHeight="1">
      <c r="A39" s="93"/>
      <c r="B39" s="93"/>
      <c r="C39" s="93"/>
      <c r="D39" s="93"/>
      <c r="E39" s="96"/>
      <c r="F39" s="95"/>
      <c r="G39" s="95"/>
      <c r="H39" s="95"/>
      <c r="I39" s="95"/>
      <c r="J39" s="95"/>
      <c r="K39" s="95"/>
      <c r="L39" s="95"/>
      <c r="M39" s="95"/>
      <c r="N39" s="95"/>
      <c r="O39" s="94"/>
    </row>
    <row r="40" spans="1:15" ht="15.75" customHeight="1" thickBot="1">
      <c r="A40" s="93"/>
      <c r="B40" s="93"/>
      <c r="C40" s="93"/>
      <c r="D40" s="93"/>
      <c r="E40" s="92"/>
      <c r="F40" s="91"/>
      <c r="G40" s="91"/>
      <c r="H40" s="91"/>
      <c r="I40" s="91"/>
      <c r="J40" s="91"/>
      <c r="K40" s="91"/>
      <c r="L40" s="91"/>
      <c r="M40" s="91"/>
      <c r="N40" s="91"/>
      <c r="O40" s="90"/>
    </row>
    <row r="41" spans="1:15" ht="15.75" customHeight="1">
      <c r="A41" s="451" t="s">
        <v>617</v>
      </c>
      <c r="B41" s="451"/>
      <c r="C41" s="451"/>
      <c r="D41" s="451"/>
      <c r="E41" s="451"/>
      <c r="F41" s="451"/>
      <c r="G41" s="451"/>
      <c r="H41" s="451"/>
      <c r="I41" s="451"/>
      <c r="J41" s="451"/>
      <c r="K41" s="451"/>
      <c r="L41" s="451"/>
      <c r="M41" s="451"/>
      <c r="N41" s="451"/>
      <c r="O41" s="451"/>
    </row>
    <row r="42" spans="1:15" s="89" customFormat="1" ht="12.75">
      <c r="A42" s="455" t="s">
        <v>616</v>
      </c>
      <c r="B42" s="455"/>
      <c r="C42" s="455"/>
      <c r="D42" s="455"/>
      <c r="E42" s="455"/>
      <c r="F42" s="455"/>
      <c r="G42" s="455"/>
      <c r="H42" s="455"/>
      <c r="I42" s="455"/>
      <c r="J42" s="455"/>
      <c r="K42" s="455"/>
      <c r="L42" s="455"/>
      <c r="M42" s="455"/>
      <c r="N42" s="455"/>
      <c r="O42" s="455"/>
    </row>
  </sheetData>
  <mergeCells count="14">
    <mergeCell ref="L17:O17"/>
    <mergeCell ref="L18:O18"/>
    <mergeCell ref="L19:O19"/>
    <mergeCell ref="L20:O20"/>
    <mergeCell ref="L10:O10"/>
    <mergeCell ref="L11:O11"/>
    <mergeCell ref="L12:O12"/>
    <mergeCell ref="L13:O13"/>
    <mergeCell ref="L14:O14"/>
    <mergeCell ref="A41:O41"/>
    <mergeCell ref="D22:H22"/>
    <mergeCell ref="D23:H23"/>
    <mergeCell ref="D25:H25"/>
    <mergeCell ref="A42:O42"/>
  </mergeCells>
  <phoneticPr fontId="4"/>
  <conditionalFormatting sqref="D10:D20">
    <cfRule type="cellIs" dxfId="1" priority="1" stopIfTrue="1" operator="equal">
      <formula>0</formula>
    </cfRule>
  </conditionalFormatting>
  <hyperlinks>
    <hyperlink ref="L20" r:id="rId1"/>
  </hyperlinks>
  <printOptions horizontalCentered="1"/>
  <pageMargins left="0.43307086614173229" right="0.19685039370078741" top="0.59055118110236227" bottom="0.19685039370078741" header="0.19685039370078741" footer="0.19685039370078741"/>
  <pageSetup paperSize="9" scale="78" orientation="portrait" r:id="rId2"/>
  <headerFooter alignWithMargins="0">
    <oddHeader>&amp;L&amp;G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P91"/>
  <sheetViews>
    <sheetView showGridLines="0" zoomScaleNormal="100" zoomScaleSheetLayoutView="100" workbookViewId="0">
      <selection activeCell="E85" sqref="E85"/>
    </sheetView>
  </sheetViews>
  <sheetFormatPr defaultRowHeight="12"/>
  <cols>
    <col min="1" max="1" width="3.5703125" style="133" customWidth="1"/>
    <col min="2" max="2" width="9.140625" style="133"/>
    <col min="3" max="3" width="3.140625" style="133" customWidth="1"/>
    <col min="4" max="4" width="8.140625" style="133" customWidth="1"/>
    <col min="5" max="11" width="10.7109375" style="133" customWidth="1"/>
    <col min="12" max="12" width="23.85546875" style="133" customWidth="1"/>
    <col min="13" max="16384" width="9.140625" style="133"/>
  </cols>
  <sheetData>
    <row r="6" spans="1:12" ht="15.75">
      <c r="C6" s="473"/>
      <c r="D6" s="473"/>
      <c r="E6" s="473"/>
      <c r="F6" s="473"/>
      <c r="G6" s="473"/>
      <c r="I6" s="137" t="s">
        <v>658</v>
      </c>
    </row>
    <row r="7" spans="1:12" s="137" customFormat="1" ht="11.25" customHeight="1">
      <c r="C7" s="473"/>
      <c r="D7" s="473"/>
      <c r="E7" s="473"/>
      <c r="F7" s="473"/>
      <c r="G7" s="473"/>
      <c r="I7" s="133" t="s">
        <v>686</v>
      </c>
    </row>
    <row r="8" spans="1:12" s="137" customFormat="1" ht="11.25" customHeight="1">
      <c r="C8" s="473"/>
      <c r="D8" s="473"/>
      <c r="E8" s="473"/>
      <c r="F8" s="473"/>
      <c r="G8" s="473"/>
      <c r="I8" s="133" t="s">
        <v>685</v>
      </c>
    </row>
    <row r="9" spans="1:12" s="137" customFormat="1" ht="11.25" customHeight="1">
      <c r="C9" s="202"/>
      <c r="I9" s="203" t="s">
        <v>684</v>
      </c>
    </row>
    <row r="10" spans="1:12" s="137" customFormat="1" ht="11.25" customHeight="1">
      <c r="C10" s="202"/>
      <c r="I10" s="201" t="s">
        <v>683</v>
      </c>
    </row>
    <row r="11" spans="1:12" s="137" customFormat="1" ht="11.25" customHeight="1">
      <c r="C11" s="202"/>
      <c r="I11" s="201"/>
    </row>
    <row r="12" spans="1:12" ht="14.25" customHeight="1">
      <c r="A12" s="183"/>
      <c r="B12" s="183"/>
      <c r="C12" s="180"/>
      <c r="D12" s="159"/>
      <c r="E12" s="159"/>
      <c r="F12" s="159"/>
      <c r="G12" s="159"/>
      <c r="H12" s="159"/>
      <c r="K12" s="159"/>
      <c r="L12" s="159"/>
    </row>
    <row r="13" spans="1:12" ht="15.75" customHeight="1">
      <c r="A13" s="183"/>
      <c r="B13" s="200" t="s">
        <v>682</v>
      </c>
      <c r="D13" s="197"/>
      <c r="E13" s="196"/>
      <c r="F13" s="159"/>
      <c r="G13" s="159"/>
      <c r="H13" s="159"/>
      <c r="I13" s="180"/>
      <c r="J13" s="159"/>
      <c r="K13" s="182" t="s">
        <v>681</v>
      </c>
      <c r="L13" s="199" t="str">
        <f>'Sample Shipping Info'!O5</f>
        <v>ON21-xxx</v>
      </c>
    </row>
    <row r="14" spans="1:12" ht="14.25" customHeight="1">
      <c r="A14" s="183"/>
      <c r="B14" s="183"/>
      <c r="C14" s="198" t="s">
        <v>680</v>
      </c>
      <c r="D14" s="197">
        <f>'Sample Shipping Info'!D11</f>
        <v>0</v>
      </c>
      <c r="E14" s="196"/>
      <c r="F14" s="159"/>
      <c r="G14" s="159"/>
      <c r="H14" s="159"/>
      <c r="I14" s="180"/>
      <c r="J14" s="159"/>
      <c r="K14" s="475" t="s">
        <v>679</v>
      </c>
      <c r="L14" s="476">
        <f>'Sample Shipping Info'!O6</f>
        <v>0</v>
      </c>
    </row>
    <row r="15" spans="1:12" ht="14.25" customHeight="1">
      <c r="A15" s="183"/>
      <c r="B15" s="183"/>
      <c r="C15" s="198" t="s">
        <v>678</v>
      </c>
      <c r="D15" s="197">
        <f>'Sample Shipping Info'!D10</f>
        <v>0</v>
      </c>
      <c r="E15" s="196"/>
      <c r="F15" s="195"/>
      <c r="G15" s="195"/>
      <c r="H15" s="195"/>
      <c r="I15" s="180"/>
      <c r="J15" s="159"/>
      <c r="K15" s="475"/>
      <c r="L15" s="477"/>
    </row>
    <row r="16" spans="1:12" ht="14.25" customHeight="1">
      <c r="A16" s="183"/>
      <c r="B16" s="183"/>
      <c r="C16" s="180"/>
      <c r="D16" s="191"/>
      <c r="E16" s="195"/>
      <c r="F16" s="195"/>
      <c r="G16" s="195"/>
      <c r="H16" s="195"/>
      <c r="I16" s="180"/>
      <c r="J16" s="194"/>
      <c r="K16" s="193" t="s">
        <v>653</v>
      </c>
      <c r="L16" s="192" t="str">
        <f>'Sample Shipping Info'!O7</f>
        <v>CBS-210xxx</v>
      </c>
    </row>
    <row r="17" spans="1:16" ht="14.25" customHeight="1">
      <c r="A17" s="183"/>
      <c r="B17" s="183"/>
      <c r="C17" s="180"/>
      <c r="D17" s="191"/>
      <c r="E17" s="159"/>
      <c r="F17" s="159"/>
      <c r="G17" s="159"/>
      <c r="H17" s="159"/>
      <c r="I17" s="180"/>
      <c r="J17" s="159"/>
      <c r="K17" s="159"/>
    </row>
    <row r="18" spans="1:16" ht="14.25" customHeight="1">
      <c r="A18" s="183"/>
      <c r="B18" s="183"/>
      <c r="C18" s="180"/>
      <c r="D18" s="190"/>
      <c r="E18" s="188"/>
      <c r="F18" s="188"/>
      <c r="G18" s="188"/>
      <c r="H18" s="188"/>
      <c r="I18" s="180"/>
      <c r="J18" s="189"/>
      <c r="K18" s="189"/>
    </row>
    <row r="19" spans="1:16" ht="14.25" customHeight="1">
      <c r="A19" s="183"/>
      <c r="B19" s="183"/>
      <c r="C19" s="180" t="s">
        <v>677</v>
      </c>
      <c r="D19" s="188">
        <f>'Sample Shipping Info'!D18</f>
        <v>0</v>
      </c>
      <c r="E19" s="188"/>
      <c r="F19" s="188"/>
      <c r="G19" s="188"/>
      <c r="H19" s="188"/>
      <c r="I19" s="180"/>
      <c r="J19" s="189"/>
      <c r="K19" s="189"/>
      <c r="L19" s="189"/>
    </row>
    <row r="20" spans="1:16" ht="14.25" customHeight="1">
      <c r="A20" s="183"/>
      <c r="B20" s="183"/>
      <c r="C20" s="187" t="s">
        <v>676</v>
      </c>
      <c r="D20" s="188">
        <f>'Sample Shipping Info'!D19</f>
        <v>0</v>
      </c>
      <c r="E20" s="186"/>
      <c r="F20" s="186"/>
      <c r="G20" s="186"/>
      <c r="H20" s="186"/>
      <c r="I20" s="187"/>
      <c r="J20" s="186"/>
      <c r="K20" s="186"/>
      <c r="L20" s="186"/>
      <c r="M20" s="185"/>
    </row>
    <row r="21" spans="1:16" ht="9" customHeight="1">
      <c r="A21" s="183"/>
      <c r="B21" s="183"/>
      <c r="C21" s="187"/>
      <c r="D21" s="186"/>
      <c r="E21" s="186"/>
      <c r="F21" s="186"/>
      <c r="G21" s="186"/>
      <c r="H21" s="186"/>
      <c r="I21" s="187"/>
      <c r="J21" s="186"/>
      <c r="K21" s="186"/>
      <c r="L21" s="186"/>
      <c r="M21" s="185"/>
    </row>
    <row r="22" spans="1:16" ht="15.75" customHeight="1">
      <c r="A22" s="183"/>
      <c r="B22" s="174" t="s">
        <v>675</v>
      </c>
      <c r="C22" s="187"/>
      <c r="D22" s="186"/>
      <c r="E22" s="186"/>
      <c r="F22" s="186"/>
      <c r="G22" s="186"/>
      <c r="H22" s="186"/>
      <c r="I22" s="187"/>
      <c r="J22" s="186"/>
      <c r="K22" s="186"/>
      <c r="L22" s="186"/>
      <c r="M22" s="185"/>
    </row>
    <row r="23" spans="1:16" ht="9.75" customHeight="1">
      <c r="A23" s="183"/>
      <c r="B23" s="183"/>
      <c r="C23" s="187"/>
      <c r="D23" s="186"/>
      <c r="E23" s="186"/>
      <c r="F23" s="186"/>
      <c r="G23" s="186"/>
      <c r="H23" s="186"/>
      <c r="I23" s="187"/>
      <c r="J23" s="186"/>
      <c r="K23" s="186"/>
      <c r="L23" s="186"/>
      <c r="M23" s="185"/>
    </row>
    <row r="24" spans="1:16" s="134" customFormat="1" ht="12.75">
      <c r="A24" s="172"/>
      <c r="B24" s="173" t="s">
        <v>674</v>
      </c>
      <c r="C24" s="172"/>
      <c r="D24" s="172"/>
      <c r="E24" s="172"/>
      <c r="F24" s="172"/>
      <c r="G24" s="172"/>
      <c r="H24" s="172"/>
      <c r="I24" s="172"/>
      <c r="J24" s="172"/>
      <c r="K24" s="172"/>
      <c r="L24" s="172"/>
    </row>
    <row r="25" spans="1:16" ht="9" customHeight="1">
      <c r="A25" s="183"/>
      <c r="B25" s="183"/>
      <c r="C25" s="180"/>
      <c r="D25" s="109"/>
      <c r="E25" s="184"/>
      <c r="F25" s="184"/>
      <c r="G25" s="184"/>
      <c r="H25" s="184"/>
      <c r="I25" s="180"/>
      <c r="J25" s="183"/>
      <c r="K25" s="183"/>
      <c r="L25" s="183"/>
    </row>
    <row r="26" spans="1:16" ht="21" customHeight="1">
      <c r="C26" s="182" t="s">
        <v>626</v>
      </c>
      <c r="D26" s="478">
        <f>'Sample Shipping Info'!D22:H22</f>
        <v>0</v>
      </c>
      <c r="E26" s="479"/>
      <c r="F26" s="479"/>
      <c r="G26" s="479"/>
      <c r="H26" s="181"/>
      <c r="I26" s="182" t="s">
        <v>673</v>
      </c>
      <c r="J26" s="474"/>
      <c r="K26" s="474"/>
      <c r="L26" s="474"/>
    </row>
    <row r="27" spans="1:16" ht="21" customHeight="1">
      <c r="C27" s="182" t="s">
        <v>672</v>
      </c>
      <c r="D27" s="480">
        <f>'Sample Shipping Info'!D23:H23</f>
        <v>0</v>
      </c>
      <c r="E27" s="481"/>
      <c r="F27" s="481"/>
      <c r="G27" s="481"/>
      <c r="H27" s="181"/>
      <c r="I27" s="180"/>
      <c r="J27" s="179"/>
      <c r="K27" s="139"/>
      <c r="L27" s="139"/>
    </row>
    <row r="28" spans="1:16" s="174" customFormat="1" ht="19.5" customHeight="1">
      <c r="C28" s="178"/>
      <c r="D28" s="177"/>
      <c r="E28" s="175"/>
      <c r="F28" s="175"/>
      <c r="G28" s="175"/>
      <c r="H28" s="175"/>
      <c r="I28" s="176"/>
      <c r="J28" s="175"/>
      <c r="K28" s="175"/>
      <c r="L28" s="175"/>
    </row>
    <row r="29" spans="1:16" s="134" customFormat="1" ht="12.75">
      <c r="A29" s="172"/>
      <c r="B29" s="173" t="s">
        <v>671</v>
      </c>
      <c r="C29" s="172"/>
      <c r="D29" s="172"/>
      <c r="E29" s="172"/>
      <c r="F29" s="172"/>
      <c r="G29" s="172"/>
      <c r="H29" s="172"/>
      <c r="I29" s="172"/>
      <c r="J29" s="172"/>
      <c r="K29" s="172"/>
      <c r="L29" s="172"/>
    </row>
    <row r="30" spans="1:16" ht="28.5" customHeight="1">
      <c r="A30" s="470" t="s">
        <v>670</v>
      </c>
      <c r="B30" s="471"/>
      <c r="C30" s="471"/>
      <c r="D30" s="472"/>
      <c r="E30" s="171" t="s">
        <v>669</v>
      </c>
      <c r="F30" s="171" t="s">
        <v>668</v>
      </c>
      <c r="G30" s="171" t="s">
        <v>667</v>
      </c>
      <c r="H30" s="171" t="s">
        <v>666</v>
      </c>
      <c r="I30" s="171" t="s">
        <v>665</v>
      </c>
      <c r="J30" s="171" t="s">
        <v>664</v>
      </c>
      <c r="K30" s="171" t="s">
        <v>663</v>
      </c>
      <c r="L30" s="170" t="s">
        <v>662</v>
      </c>
    </row>
    <row r="31" spans="1:16" ht="12.75" customHeight="1">
      <c r="A31" s="165">
        <v>1</v>
      </c>
      <c r="B31" s="466">
        <f>'Application Form'!H72</f>
        <v>0</v>
      </c>
      <c r="C31" s="467"/>
      <c r="D31" s="468"/>
      <c r="E31" s="164">
        <f>'Application Form'!M72</f>
        <v>0</v>
      </c>
      <c r="F31" s="163"/>
      <c r="G31" s="163"/>
      <c r="H31" s="162">
        <f>'Application Form'!V72</f>
        <v>0</v>
      </c>
      <c r="I31" s="162">
        <f>'Application Form'!Z72</f>
        <v>0</v>
      </c>
      <c r="J31" s="161" t="str">
        <f>'Application Form'!AD72</f>
        <v/>
      </c>
      <c r="K31" s="161">
        <f>'Application Form'!AG72</f>
        <v>0</v>
      </c>
      <c r="L31" s="169"/>
      <c r="N31" s="464"/>
      <c r="O31" s="465"/>
      <c r="P31" s="465"/>
    </row>
    <row r="32" spans="1:16" ht="12.75" customHeight="1">
      <c r="A32" s="165">
        <v>2</v>
      </c>
      <c r="B32" s="466">
        <f>'Application Form'!H73</f>
        <v>0</v>
      </c>
      <c r="C32" s="467"/>
      <c r="D32" s="468"/>
      <c r="E32" s="164">
        <f>'Application Form'!M73</f>
        <v>0</v>
      </c>
      <c r="F32" s="163"/>
      <c r="G32" s="163"/>
      <c r="H32" s="162">
        <f>'Application Form'!V73</f>
        <v>0</v>
      </c>
      <c r="I32" s="162">
        <f>'Application Form'!Z73</f>
        <v>0</v>
      </c>
      <c r="J32" s="161" t="str">
        <f>'Application Form'!AD73</f>
        <v/>
      </c>
      <c r="K32" s="161">
        <f>'Application Form'!AG73</f>
        <v>0</v>
      </c>
      <c r="L32" s="168"/>
      <c r="N32" s="464"/>
      <c r="O32" s="465"/>
      <c r="P32" s="465"/>
    </row>
    <row r="33" spans="1:16" ht="12.75" customHeight="1">
      <c r="A33" s="165">
        <v>3</v>
      </c>
      <c r="B33" s="466">
        <f>'Application Form'!H74</f>
        <v>0</v>
      </c>
      <c r="C33" s="467"/>
      <c r="D33" s="468"/>
      <c r="E33" s="164">
        <f>'Application Form'!M74</f>
        <v>0</v>
      </c>
      <c r="F33" s="163"/>
      <c r="G33" s="163"/>
      <c r="H33" s="162">
        <f>'Application Form'!V74</f>
        <v>0</v>
      </c>
      <c r="I33" s="162">
        <f>'Application Form'!Z74</f>
        <v>0</v>
      </c>
      <c r="J33" s="161" t="str">
        <f>'Application Form'!AD74</f>
        <v/>
      </c>
      <c r="K33" s="161">
        <f>'Application Form'!AG74</f>
        <v>0</v>
      </c>
      <c r="L33" s="167"/>
      <c r="N33" s="464"/>
      <c r="O33" s="465"/>
      <c r="P33" s="465"/>
    </row>
    <row r="34" spans="1:16" ht="12.75" customHeight="1">
      <c r="A34" s="165">
        <v>4</v>
      </c>
      <c r="B34" s="466">
        <f>'Application Form'!H75</f>
        <v>0</v>
      </c>
      <c r="C34" s="467"/>
      <c r="D34" s="468"/>
      <c r="E34" s="164">
        <f>'Application Form'!M75</f>
        <v>0</v>
      </c>
      <c r="F34" s="163"/>
      <c r="G34" s="163"/>
      <c r="H34" s="162">
        <f>'Application Form'!V75</f>
        <v>0</v>
      </c>
      <c r="I34" s="162">
        <f>'Application Form'!Z75</f>
        <v>0</v>
      </c>
      <c r="J34" s="161" t="str">
        <f>'Application Form'!AD75</f>
        <v/>
      </c>
      <c r="K34" s="161">
        <f>'Application Form'!AG75</f>
        <v>0</v>
      </c>
      <c r="L34" s="167"/>
      <c r="N34" s="464"/>
      <c r="O34" s="465"/>
      <c r="P34" s="465"/>
    </row>
    <row r="35" spans="1:16" ht="12.75" customHeight="1">
      <c r="A35" s="165">
        <v>5</v>
      </c>
      <c r="B35" s="466">
        <f>'Application Form'!H76</f>
        <v>0</v>
      </c>
      <c r="C35" s="467"/>
      <c r="D35" s="468"/>
      <c r="E35" s="164">
        <f>'Application Form'!M76</f>
        <v>0</v>
      </c>
      <c r="F35" s="163"/>
      <c r="G35" s="163"/>
      <c r="H35" s="162">
        <f>'Application Form'!V76</f>
        <v>0</v>
      </c>
      <c r="I35" s="162">
        <f>'Application Form'!Z76</f>
        <v>0</v>
      </c>
      <c r="J35" s="161" t="str">
        <f>'Application Form'!AD76</f>
        <v/>
      </c>
      <c r="K35" s="161">
        <f>'Application Form'!AG76</f>
        <v>0</v>
      </c>
      <c r="L35" s="167"/>
      <c r="N35" s="464"/>
      <c r="O35" s="465"/>
      <c r="P35" s="465"/>
    </row>
    <row r="36" spans="1:16" ht="12.75" customHeight="1">
      <c r="A36" s="165">
        <v>6</v>
      </c>
      <c r="B36" s="466">
        <f>'Application Form'!H77</f>
        <v>0</v>
      </c>
      <c r="C36" s="467"/>
      <c r="D36" s="468"/>
      <c r="E36" s="164">
        <f>'Application Form'!M77</f>
        <v>0</v>
      </c>
      <c r="F36" s="163"/>
      <c r="G36" s="163"/>
      <c r="H36" s="162">
        <f>'Application Form'!V77</f>
        <v>0</v>
      </c>
      <c r="I36" s="162">
        <f>'Application Form'!Z77</f>
        <v>0</v>
      </c>
      <c r="J36" s="161" t="str">
        <f>'Application Form'!AD77</f>
        <v/>
      </c>
      <c r="K36" s="161">
        <f>'Application Form'!AG77</f>
        <v>0</v>
      </c>
      <c r="L36" s="167"/>
      <c r="N36" s="464"/>
      <c r="O36" s="465"/>
      <c r="P36" s="465"/>
    </row>
    <row r="37" spans="1:16" ht="12.75" customHeight="1">
      <c r="A37" s="165">
        <v>7</v>
      </c>
      <c r="B37" s="466">
        <f>'Application Form'!H78</f>
        <v>0</v>
      </c>
      <c r="C37" s="467"/>
      <c r="D37" s="468"/>
      <c r="E37" s="164">
        <f>'Application Form'!M78</f>
        <v>0</v>
      </c>
      <c r="F37" s="163"/>
      <c r="G37" s="163"/>
      <c r="H37" s="162">
        <f>'Application Form'!V78</f>
        <v>0</v>
      </c>
      <c r="I37" s="162">
        <f>'Application Form'!Z78</f>
        <v>0</v>
      </c>
      <c r="J37" s="161" t="str">
        <f>'Application Form'!AD78</f>
        <v/>
      </c>
      <c r="K37" s="161">
        <f>'Application Form'!AG78</f>
        <v>0</v>
      </c>
      <c r="L37" s="167"/>
      <c r="N37" s="464"/>
      <c r="O37" s="465"/>
      <c r="P37" s="465"/>
    </row>
    <row r="38" spans="1:16" ht="12.75" customHeight="1">
      <c r="A38" s="165">
        <v>8</v>
      </c>
      <c r="B38" s="466">
        <f>'Application Form'!H79</f>
        <v>0</v>
      </c>
      <c r="C38" s="467"/>
      <c r="D38" s="468"/>
      <c r="E38" s="164">
        <f>'Application Form'!M79</f>
        <v>0</v>
      </c>
      <c r="F38" s="163"/>
      <c r="G38" s="163"/>
      <c r="H38" s="162">
        <f>'Application Form'!V79</f>
        <v>0</v>
      </c>
      <c r="I38" s="162">
        <f>'Application Form'!Z79</f>
        <v>0</v>
      </c>
      <c r="J38" s="161" t="str">
        <f>'Application Form'!AD79</f>
        <v/>
      </c>
      <c r="K38" s="161">
        <f>'Application Form'!AG79</f>
        <v>0</v>
      </c>
      <c r="L38" s="167"/>
      <c r="N38" s="464"/>
      <c r="O38" s="465"/>
      <c r="P38" s="465"/>
    </row>
    <row r="39" spans="1:16" ht="12.75" customHeight="1">
      <c r="A39" s="165">
        <v>9</v>
      </c>
      <c r="B39" s="466">
        <f>'Application Form'!H80</f>
        <v>0</v>
      </c>
      <c r="C39" s="467"/>
      <c r="D39" s="468"/>
      <c r="E39" s="164">
        <f>'Application Form'!M80</f>
        <v>0</v>
      </c>
      <c r="F39" s="163"/>
      <c r="G39" s="163"/>
      <c r="H39" s="162">
        <f>'Application Form'!V80</f>
        <v>0</v>
      </c>
      <c r="I39" s="162">
        <f>'Application Form'!Z80</f>
        <v>0</v>
      </c>
      <c r="J39" s="161" t="str">
        <f>'Application Form'!AD80</f>
        <v/>
      </c>
      <c r="K39" s="161">
        <f>'Application Form'!AG80</f>
        <v>0</v>
      </c>
      <c r="L39" s="167"/>
      <c r="N39" s="464"/>
      <c r="O39" s="465"/>
      <c r="P39" s="465"/>
    </row>
    <row r="40" spans="1:16" ht="12.75" customHeight="1">
      <c r="A40" s="165">
        <v>10</v>
      </c>
      <c r="B40" s="466">
        <f>'Application Form'!H81</f>
        <v>0</v>
      </c>
      <c r="C40" s="467"/>
      <c r="D40" s="468"/>
      <c r="E40" s="164">
        <f>'Application Form'!M81</f>
        <v>0</v>
      </c>
      <c r="F40" s="163"/>
      <c r="G40" s="163"/>
      <c r="H40" s="162">
        <f>'Application Form'!V81</f>
        <v>0</v>
      </c>
      <c r="I40" s="162">
        <f>'Application Form'!Z81</f>
        <v>0</v>
      </c>
      <c r="J40" s="161" t="str">
        <f>'Application Form'!AD81</f>
        <v/>
      </c>
      <c r="K40" s="161">
        <f>'Application Form'!AG81</f>
        <v>0</v>
      </c>
      <c r="L40" s="167"/>
      <c r="N40" s="464"/>
      <c r="O40" s="465"/>
      <c r="P40" s="465"/>
    </row>
    <row r="41" spans="1:16" ht="12.75" customHeight="1">
      <c r="A41" s="165">
        <v>11</v>
      </c>
      <c r="B41" s="466">
        <f>'Application Form'!H82</f>
        <v>0</v>
      </c>
      <c r="C41" s="467"/>
      <c r="D41" s="468"/>
      <c r="E41" s="164">
        <f>'Application Form'!M82</f>
        <v>0</v>
      </c>
      <c r="F41" s="163"/>
      <c r="G41" s="163"/>
      <c r="H41" s="162">
        <f>'Application Form'!V82</f>
        <v>0</v>
      </c>
      <c r="I41" s="162">
        <f>'Application Form'!Z82</f>
        <v>0</v>
      </c>
      <c r="J41" s="161" t="str">
        <f>'Application Form'!AD82</f>
        <v/>
      </c>
      <c r="K41" s="161">
        <f>'Application Form'!AG82</f>
        <v>0</v>
      </c>
      <c r="L41" s="167"/>
      <c r="N41" s="464"/>
      <c r="O41" s="465"/>
      <c r="P41" s="465"/>
    </row>
    <row r="42" spans="1:16" ht="12.75" customHeight="1">
      <c r="A42" s="165">
        <v>12</v>
      </c>
      <c r="B42" s="466">
        <f>'Application Form'!H83</f>
        <v>0</v>
      </c>
      <c r="C42" s="467"/>
      <c r="D42" s="468"/>
      <c r="E42" s="164">
        <f>'Application Form'!M83</f>
        <v>0</v>
      </c>
      <c r="F42" s="163"/>
      <c r="G42" s="163"/>
      <c r="H42" s="162">
        <f>'Application Form'!V83</f>
        <v>0</v>
      </c>
      <c r="I42" s="162">
        <f>'Application Form'!Z83</f>
        <v>0</v>
      </c>
      <c r="J42" s="161" t="str">
        <f>'Application Form'!AD83</f>
        <v/>
      </c>
      <c r="K42" s="161">
        <f>'Application Form'!AG83</f>
        <v>0</v>
      </c>
      <c r="L42" s="167"/>
      <c r="N42" s="464"/>
      <c r="O42" s="465"/>
      <c r="P42" s="465"/>
    </row>
    <row r="43" spans="1:16" ht="12.75" customHeight="1">
      <c r="A43" s="165">
        <v>13</v>
      </c>
      <c r="B43" s="466">
        <f>'Application Form'!H84</f>
        <v>0</v>
      </c>
      <c r="C43" s="467"/>
      <c r="D43" s="468"/>
      <c r="E43" s="164">
        <f>'Application Form'!M84</f>
        <v>0</v>
      </c>
      <c r="F43" s="163"/>
      <c r="G43" s="163"/>
      <c r="H43" s="162">
        <f>'Application Form'!V84</f>
        <v>0</v>
      </c>
      <c r="I43" s="162">
        <f>'Application Form'!Z84</f>
        <v>0</v>
      </c>
      <c r="J43" s="161" t="str">
        <f>'Application Form'!AD84</f>
        <v/>
      </c>
      <c r="K43" s="161">
        <f>'Application Form'!AG84</f>
        <v>0</v>
      </c>
      <c r="L43" s="167"/>
      <c r="N43" s="464"/>
      <c r="O43" s="465"/>
      <c r="P43" s="465"/>
    </row>
    <row r="44" spans="1:16" ht="12.75" customHeight="1">
      <c r="A44" s="165">
        <v>14</v>
      </c>
      <c r="B44" s="466">
        <f>'Application Form'!H85</f>
        <v>0</v>
      </c>
      <c r="C44" s="467"/>
      <c r="D44" s="468"/>
      <c r="E44" s="164">
        <f>'Application Form'!M85</f>
        <v>0</v>
      </c>
      <c r="F44" s="163"/>
      <c r="G44" s="163"/>
      <c r="H44" s="162">
        <f>'Application Form'!V85</f>
        <v>0</v>
      </c>
      <c r="I44" s="162">
        <f>'Application Form'!Z85</f>
        <v>0</v>
      </c>
      <c r="J44" s="161" t="str">
        <f>'Application Form'!AD85</f>
        <v/>
      </c>
      <c r="K44" s="161">
        <f>'Application Form'!AG85</f>
        <v>0</v>
      </c>
      <c r="L44" s="167"/>
      <c r="N44" s="464"/>
      <c r="O44" s="465"/>
      <c r="P44" s="465"/>
    </row>
    <row r="45" spans="1:16" ht="12.75" customHeight="1">
      <c r="A45" s="165">
        <v>15</v>
      </c>
      <c r="B45" s="466">
        <f>'Application Form'!H86</f>
        <v>0</v>
      </c>
      <c r="C45" s="467"/>
      <c r="D45" s="468"/>
      <c r="E45" s="164">
        <f>'Application Form'!M86</f>
        <v>0</v>
      </c>
      <c r="F45" s="163"/>
      <c r="G45" s="163"/>
      <c r="H45" s="162">
        <f>'Application Form'!V86</f>
        <v>0</v>
      </c>
      <c r="I45" s="162">
        <f>'Application Form'!Z86</f>
        <v>0</v>
      </c>
      <c r="J45" s="161" t="str">
        <f>'Application Form'!AD86</f>
        <v/>
      </c>
      <c r="K45" s="161">
        <f>'Application Form'!AG86</f>
        <v>0</v>
      </c>
      <c r="L45" s="167"/>
      <c r="N45" s="464"/>
      <c r="O45" s="465"/>
      <c r="P45" s="465"/>
    </row>
    <row r="46" spans="1:16" ht="12.75" customHeight="1">
      <c r="A46" s="165">
        <v>16</v>
      </c>
      <c r="B46" s="466">
        <f>'Application Form'!H87</f>
        <v>0</v>
      </c>
      <c r="C46" s="467"/>
      <c r="D46" s="468"/>
      <c r="E46" s="164">
        <f>'Application Form'!M87</f>
        <v>0</v>
      </c>
      <c r="F46" s="163"/>
      <c r="G46" s="163"/>
      <c r="H46" s="162">
        <f>'Application Form'!V87</f>
        <v>0</v>
      </c>
      <c r="I46" s="162">
        <f>'Application Form'!Z87</f>
        <v>0</v>
      </c>
      <c r="J46" s="161" t="str">
        <f>'Application Form'!AD87</f>
        <v/>
      </c>
      <c r="K46" s="161">
        <f>'Application Form'!AG87</f>
        <v>0</v>
      </c>
      <c r="L46" s="166"/>
      <c r="N46" s="464"/>
      <c r="O46" s="465"/>
      <c r="P46" s="465"/>
    </row>
    <row r="47" spans="1:16" ht="12.75" customHeight="1">
      <c r="A47" s="165">
        <v>17</v>
      </c>
      <c r="B47" s="466">
        <f>'Application Form'!H88</f>
        <v>0</v>
      </c>
      <c r="C47" s="467"/>
      <c r="D47" s="468"/>
      <c r="E47" s="164">
        <f>'Application Form'!M88</f>
        <v>0</v>
      </c>
      <c r="F47" s="163"/>
      <c r="G47" s="163"/>
      <c r="H47" s="162">
        <f>'Application Form'!V88</f>
        <v>0</v>
      </c>
      <c r="I47" s="162">
        <f>'Application Form'!Z88</f>
        <v>0</v>
      </c>
      <c r="J47" s="161" t="str">
        <f>'Application Form'!AD88</f>
        <v/>
      </c>
      <c r="K47" s="161">
        <f>'Application Form'!AG88</f>
        <v>0</v>
      </c>
      <c r="L47" s="166"/>
      <c r="N47" s="464"/>
      <c r="O47" s="465"/>
      <c r="P47" s="465"/>
    </row>
    <row r="48" spans="1:16" ht="12.75" customHeight="1">
      <c r="A48" s="165">
        <v>18</v>
      </c>
      <c r="B48" s="466">
        <f>'Application Form'!H89</f>
        <v>0</v>
      </c>
      <c r="C48" s="467"/>
      <c r="D48" s="468"/>
      <c r="E48" s="164">
        <f>'Application Form'!M89</f>
        <v>0</v>
      </c>
      <c r="F48" s="163"/>
      <c r="G48" s="163"/>
      <c r="H48" s="162">
        <f>'Application Form'!V89</f>
        <v>0</v>
      </c>
      <c r="I48" s="162">
        <f>'Application Form'!Z89</f>
        <v>0</v>
      </c>
      <c r="J48" s="161" t="str">
        <f>'Application Form'!AD89</f>
        <v/>
      </c>
      <c r="K48" s="161">
        <f>'Application Form'!AG89</f>
        <v>0</v>
      </c>
      <c r="L48" s="166"/>
      <c r="N48" s="464"/>
      <c r="O48" s="465"/>
      <c r="P48" s="465"/>
    </row>
    <row r="49" spans="1:16" ht="12.75" customHeight="1">
      <c r="A49" s="165">
        <v>19</v>
      </c>
      <c r="B49" s="466">
        <f>'Application Form'!H90</f>
        <v>0</v>
      </c>
      <c r="C49" s="467"/>
      <c r="D49" s="468"/>
      <c r="E49" s="164">
        <f>'Application Form'!M90</f>
        <v>0</v>
      </c>
      <c r="F49" s="163"/>
      <c r="G49" s="163"/>
      <c r="H49" s="162">
        <f>'Application Form'!V90</f>
        <v>0</v>
      </c>
      <c r="I49" s="162">
        <f>'Application Form'!Z90</f>
        <v>0</v>
      </c>
      <c r="J49" s="161" t="str">
        <f>'Application Form'!AD90</f>
        <v/>
      </c>
      <c r="K49" s="161">
        <f>'Application Form'!AG90</f>
        <v>0</v>
      </c>
      <c r="L49" s="166"/>
      <c r="N49" s="464"/>
      <c r="O49" s="465"/>
      <c r="P49" s="465"/>
    </row>
    <row r="50" spans="1:16" ht="12.75" customHeight="1">
      <c r="A50" s="165">
        <v>20</v>
      </c>
      <c r="B50" s="466">
        <f>'Application Form'!H91</f>
        <v>0</v>
      </c>
      <c r="C50" s="467"/>
      <c r="D50" s="468"/>
      <c r="E50" s="164">
        <f>'Application Form'!M91</f>
        <v>0</v>
      </c>
      <c r="F50" s="163"/>
      <c r="G50" s="163"/>
      <c r="H50" s="162">
        <f>'Application Form'!V91</f>
        <v>0</v>
      </c>
      <c r="I50" s="162">
        <f>'Application Form'!Z91</f>
        <v>0</v>
      </c>
      <c r="J50" s="161" t="str">
        <f>'Application Form'!AD91</f>
        <v/>
      </c>
      <c r="K50" s="161">
        <f>'Application Form'!AG91</f>
        <v>0</v>
      </c>
      <c r="L50" s="160"/>
      <c r="N50" s="464"/>
      <c r="O50" s="465"/>
      <c r="P50" s="465"/>
    </row>
    <row r="51" spans="1:16" ht="12.75" customHeight="1">
      <c r="A51" s="165">
        <v>21</v>
      </c>
      <c r="B51" s="466">
        <f>'Application Form'!H92</f>
        <v>0</v>
      </c>
      <c r="C51" s="467"/>
      <c r="D51" s="468"/>
      <c r="E51" s="164">
        <f>'Application Form'!M92</f>
        <v>0</v>
      </c>
      <c r="F51" s="163"/>
      <c r="G51" s="163"/>
      <c r="H51" s="162">
        <f>'Application Form'!V92</f>
        <v>0</v>
      </c>
      <c r="I51" s="162">
        <f>'Application Form'!Z92</f>
        <v>0</v>
      </c>
      <c r="J51" s="161" t="str">
        <f>'Application Form'!AD92</f>
        <v/>
      </c>
      <c r="K51" s="161">
        <f>'Application Form'!AG92</f>
        <v>0</v>
      </c>
      <c r="L51" s="160"/>
      <c r="N51" s="464"/>
      <c r="O51" s="465"/>
      <c r="P51" s="465"/>
    </row>
    <row r="52" spans="1:16" ht="12.75" customHeight="1">
      <c r="A52" s="165">
        <v>22</v>
      </c>
      <c r="B52" s="466">
        <f>'Application Form'!H93</f>
        <v>0</v>
      </c>
      <c r="C52" s="467"/>
      <c r="D52" s="468"/>
      <c r="E52" s="164">
        <f>'Application Form'!M93</f>
        <v>0</v>
      </c>
      <c r="F52" s="163"/>
      <c r="G52" s="163"/>
      <c r="H52" s="162">
        <f>'Application Form'!V93</f>
        <v>0</v>
      </c>
      <c r="I52" s="162">
        <f>'Application Form'!Z93</f>
        <v>0</v>
      </c>
      <c r="J52" s="161" t="str">
        <f>'Application Form'!AD93</f>
        <v/>
      </c>
      <c r="K52" s="161">
        <f>'Application Form'!AG93</f>
        <v>0</v>
      </c>
      <c r="L52" s="160"/>
      <c r="N52" s="464"/>
      <c r="O52" s="465"/>
      <c r="P52" s="465"/>
    </row>
    <row r="53" spans="1:16" ht="12.75" customHeight="1">
      <c r="A53" s="165">
        <v>23</v>
      </c>
      <c r="B53" s="466">
        <f>'Application Form'!H94</f>
        <v>0</v>
      </c>
      <c r="C53" s="467"/>
      <c r="D53" s="468"/>
      <c r="E53" s="164">
        <f>'Application Form'!M94</f>
        <v>0</v>
      </c>
      <c r="F53" s="163"/>
      <c r="G53" s="163"/>
      <c r="H53" s="162">
        <f>'Application Form'!V94</f>
        <v>0</v>
      </c>
      <c r="I53" s="162">
        <f>'Application Form'!Z94</f>
        <v>0</v>
      </c>
      <c r="J53" s="161" t="str">
        <f>'Application Form'!AD94</f>
        <v/>
      </c>
      <c r="K53" s="161">
        <f>'Application Form'!AG94</f>
        <v>0</v>
      </c>
      <c r="L53" s="160"/>
      <c r="N53" s="464"/>
      <c r="O53" s="465"/>
      <c r="P53" s="465"/>
    </row>
    <row r="54" spans="1:16" ht="12.75" customHeight="1">
      <c r="A54" s="165">
        <v>24</v>
      </c>
      <c r="B54" s="466">
        <f>'Application Form'!H95</f>
        <v>0</v>
      </c>
      <c r="C54" s="467"/>
      <c r="D54" s="468"/>
      <c r="E54" s="164">
        <f>'Application Form'!M95</f>
        <v>0</v>
      </c>
      <c r="F54" s="163"/>
      <c r="G54" s="163"/>
      <c r="H54" s="162">
        <f>'Application Form'!V95</f>
        <v>0</v>
      </c>
      <c r="I54" s="162">
        <f>'Application Form'!Z95</f>
        <v>0</v>
      </c>
      <c r="J54" s="161" t="str">
        <f>'Application Form'!AD95</f>
        <v/>
      </c>
      <c r="K54" s="161">
        <f>'Application Form'!AG95</f>
        <v>0</v>
      </c>
      <c r="L54" s="160"/>
      <c r="N54" s="464"/>
      <c r="O54" s="465"/>
      <c r="P54" s="465"/>
    </row>
    <row r="55" spans="1:16" ht="12.75" customHeight="1">
      <c r="A55" s="165">
        <v>25</v>
      </c>
      <c r="B55" s="466">
        <f>'Application Form'!H96</f>
        <v>0</v>
      </c>
      <c r="C55" s="467"/>
      <c r="D55" s="468"/>
      <c r="E55" s="164">
        <f>'Application Form'!M96</f>
        <v>0</v>
      </c>
      <c r="F55" s="163"/>
      <c r="G55" s="163"/>
      <c r="H55" s="162">
        <f>'Application Form'!V96</f>
        <v>0</v>
      </c>
      <c r="I55" s="162">
        <f>'Application Form'!Z96</f>
        <v>0</v>
      </c>
      <c r="J55" s="161" t="str">
        <f>'Application Form'!AD96</f>
        <v/>
      </c>
      <c r="K55" s="161">
        <f>'Application Form'!AG96</f>
        <v>0</v>
      </c>
      <c r="L55" s="160"/>
      <c r="N55" s="464"/>
      <c r="O55" s="465"/>
      <c r="P55" s="465"/>
    </row>
    <row r="56" spans="1:16" ht="12.75" customHeight="1">
      <c r="A56" s="165">
        <v>26</v>
      </c>
      <c r="B56" s="466">
        <f>'Application Form'!H97</f>
        <v>0</v>
      </c>
      <c r="C56" s="467"/>
      <c r="D56" s="468"/>
      <c r="E56" s="164">
        <f>'Application Form'!M97</f>
        <v>0</v>
      </c>
      <c r="F56" s="163"/>
      <c r="G56" s="163"/>
      <c r="H56" s="162">
        <f>'Application Form'!V97</f>
        <v>0</v>
      </c>
      <c r="I56" s="162">
        <f>'Application Form'!Z97</f>
        <v>0</v>
      </c>
      <c r="J56" s="161" t="str">
        <f>'Application Form'!AD97</f>
        <v/>
      </c>
      <c r="K56" s="161">
        <f>'Application Form'!AG97</f>
        <v>0</v>
      </c>
      <c r="L56" s="160"/>
      <c r="N56" s="464"/>
      <c r="O56" s="465"/>
      <c r="P56" s="465"/>
    </row>
    <row r="57" spans="1:16" ht="12.75" customHeight="1">
      <c r="A57" s="165">
        <v>27</v>
      </c>
      <c r="B57" s="466">
        <f>'Application Form'!H98</f>
        <v>0</v>
      </c>
      <c r="C57" s="467"/>
      <c r="D57" s="468"/>
      <c r="E57" s="164">
        <f>'Application Form'!M98</f>
        <v>0</v>
      </c>
      <c r="F57" s="163"/>
      <c r="G57" s="163"/>
      <c r="H57" s="162">
        <f>'Application Form'!V98</f>
        <v>0</v>
      </c>
      <c r="I57" s="162">
        <f>'Application Form'!Z98</f>
        <v>0</v>
      </c>
      <c r="J57" s="161" t="str">
        <f>'Application Form'!AD98</f>
        <v/>
      </c>
      <c r="K57" s="161">
        <f>'Application Form'!AG98</f>
        <v>0</v>
      </c>
      <c r="L57" s="160"/>
      <c r="N57" s="464"/>
      <c r="O57" s="465"/>
      <c r="P57" s="465"/>
    </row>
    <row r="58" spans="1:16" ht="12.75" customHeight="1">
      <c r="A58" s="165">
        <v>28</v>
      </c>
      <c r="B58" s="466">
        <f>'Application Form'!H99</f>
        <v>0</v>
      </c>
      <c r="C58" s="467"/>
      <c r="D58" s="468"/>
      <c r="E58" s="164">
        <f>'Application Form'!M99</f>
        <v>0</v>
      </c>
      <c r="F58" s="163"/>
      <c r="G58" s="163"/>
      <c r="H58" s="162">
        <f>'Application Form'!V99</f>
        <v>0</v>
      </c>
      <c r="I58" s="162">
        <f>'Application Form'!Z99</f>
        <v>0</v>
      </c>
      <c r="J58" s="161" t="str">
        <f>'Application Form'!AD99</f>
        <v/>
      </c>
      <c r="K58" s="161">
        <f>'Application Form'!AG99</f>
        <v>0</v>
      </c>
      <c r="L58" s="160"/>
      <c r="N58" s="464"/>
      <c r="O58" s="465"/>
      <c r="P58" s="465"/>
    </row>
    <row r="59" spans="1:16" ht="12.75" customHeight="1">
      <c r="A59" s="165">
        <v>29</v>
      </c>
      <c r="B59" s="466">
        <f>'Application Form'!H100</f>
        <v>0</v>
      </c>
      <c r="C59" s="467"/>
      <c r="D59" s="468"/>
      <c r="E59" s="164">
        <f>'Application Form'!M100</f>
        <v>0</v>
      </c>
      <c r="F59" s="163"/>
      <c r="G59" s="163"/>
      <c r="H59" s="162">
        <f>'Application Form'!V100</f>
        <v>0</v>
      </c>
      <c r="I59" s="162">
        <f>'Application Form'!Z100</f>
        <v>0</v>
      </c>
      <c r="J59" s="161" t="str">
        <f>'Application Form'!AD100</f>
        <v/>
      </c>
      <c r="K59" s="161">
        <f>'Application Form'!AG100</f>
        <v>0</v>
      </c>
      <c r="L59" s="160"/>
      <c r="N59" s="464"/>
      <c r="O59" s="465"/>
      <c r="P59" s="465"/>
    </row>
    <row r="60" spans="1:16" ht="12.75" customHeight="1">
      <c r="A60" s="165">
        <v>30</v>
      </c>
      <c r="B60" s="466">
        <f>'Application Form'!H101</f>
        <v>0</v>
      </c>
      <c r="C60" s="467"/>
      <c r="D60" s="468"/>
      <c r="E60" s="164">
        <f>'Application Form'!M101</f>
        <v>0</v>
      </c>
      <c r="F60" s="163"/>
      <c r="G60" s="163"/>
      <c r="H60" s="162">
        <f>'Application Form'!V101</f>
        <v>0</v>
      </c>
      <c r="I60" s="162">
        <f>'Application Form'!Z101</f>
        <v>0</v>
      </c>
      <c r="J60" s="161" t="str">
        <f>'Application Form'!AD101</f>
        <v/>
      </c>
      <c r="K60" s="161">
        <f>'Application Form'!AG101</f>
        <v>0</v>
      </c>
      <c r="L60" s="160"/>
      <c r="N60" s="464"/>
      <c r="O60" s="465"/>
      <c r="P60" s="465"/>
    </row>
    <row r="61" spans="1:16" ht="12.75" customHeight="1">
      <c r="A61" s="165">
        <v>31</v>
      </c>
      <c r="B61" s="466">
        <f>'Application Form'!H102</f>
        <v>0</v>
      </c>
      <c r="C61" s="467"/>
      <c r="D61" s="468"/>
      <c r="E61" s="164">
        <f>'Application Form'!M102</f>
        <v>0</v>
      </c>
      <c r="F61" s="163"/>
      <c r="G61" s="163"/>
      <c r="H61" s="162">
        <f>'Application Form'!V102</f>
        <v>0</v>
      </c>
      <c r="I61" s="162">
        <f>'Application Form'!Z102</f>
        <v>0</v>
      </c>
      <c r="J61" s="161" t="str">
        <f>'Application Form'!AD102</f>
        <v/>
      </c>
      <c r="K61" s="161">
        <f>'Application Form'!AG102</f>
        <v>0</v>
      </c>
      <c r="L61" s="160"/>
      <c r="N61" s="464"/>
      <c r="O61" s="465"/>
      <c r="P61" s="465"/>
    </row>
    <row r="62" spans="1:16" ht="12.75" customHeight="1">
      <c r="A62" s="165">
        <v>32</v>
      </c>
      <c r="B62" s="466">
        <f>'Application Form'!H103</f>
        <v>0</v>
      </c>
      <c r="C62" s="467"/>
      <c r="D62" s="468"/>
      <c r="E62" s="164">
        <f>'Application Form'!M103</f>
        <v>0</v>
      </c>
      <c r="F62" s="163"/>
      <c r="G62" s="163"/>
      <c r="H62" s="162">
        <f>'Application Form'!V103</f>
        <v>0</v>
      </c>
      <c r="I62" s="162">
        <f>'Application Form'!Z103</f>
        <v>0</v>
      </c>
      <c r="J62" s="161" t="str">
        <f>'Application Form'!AD103</f>
        <v/>
      </c>
      <c r="K62" s="161">
        <f>'Application Form'!AG103</f>
        <v>0</v>
      </c>
      <c r="L62" s="160"/>
      <c r="N62" s="464"/>
      <c r="O62" s="465"/>
      <c r="P62" s="465"/>
    </row>
    <row r="63" spans="1:16" ht="12.75" customHeight="1">
      <c r="A63" s="165">
        <v>33</v>
      </c>
      <c r="B63" s="466">
        <f>'Application Form'!H104</f>
        <v>0</v>
      </c>
      <c r="C63" s="467"/>
      <c r="D63" s="468"/>
      <c r="E63" s="164">
        <f>'Application Form'!M104</f>
        <v>0</v>
      </c>
      <c r="F63" s="163"/>
      <c r="G63" s="163"/>
      <c r="H63" s="162">
        <f>'Application Form'!V104</f>
        <v>0</v>
      </c>
      <c r="I63" s="162">
        <f>'Application Form'!Z104</f>
        <v>0</v>
      </c>
      <c r="J63" s="161" t="str">
        <f>'Application Form'!AD104</f>
        <v/>
      </c>
      <c r="K63" s="161">
        <f>'Application Form'!AG104</f>
        <v>0</v>
      </c>
      <c r="L63" s="160"/>
      <c r="N63" s="464"/>
      <c r="O63" s="465"/>
      <c r="P63" s="465"/>
    </row>
    <row r="64" spans="1:16" ht="12.75" customHeight="1">
      <c r="A64" s="165">
        <v>34</v>
      </c>
      <c r="B64" s="466">
        <f>'Application Form'!H105</f>
        <v>0</v>
      </c>
      <c r="C64" s="467"/>
      <c r="D64" s="468"/>
      <c r="E64" s="164">
        <f>'Application Form'!M105</f>
        <v>0</v>
      </c>
      <c r="F64" s="163"/>
      <c r="G64" s="163"/>
      <c r="H64" s="162">
        <f>'Application Form'!V105</f>
        <v>0</v>
      </c>
      <c r="I64" s="162">
        <f>'Application Form'!Z105</f>
        <v>0</v>
      </c>
      <c r="J64" s="161" t="str">
        <f>'Application Form'!AD105</f>
        <v/>
      </c>
      <c r="K64" s="161">
        <f>'Application Form'!AG105</f>
        <v>0</v>
      </c>
      <c r="L64" s="160"/>
      <c r="N64" s="464"/>
      <c r="O64" s="465"/>
      <c r="P64" s="465"/>
    </row>
    <row r="65" spans="1:16" ht="12.75" customHeight="1">
      <c r="A65" s="165">
        <v>35</v>
      </c>
      <c r="B65" s="466">
        <f>'Application Form'!H106</f>
        <v>0</v>
      </c>
      <c r="C65" s="467"/>
      <c r="D65" s="468"/>
      <c r="E65" s="164">
        <f>'Application Form'!M106</f>
        <v>0</v>
      </c>
      <c r="F65" s="163"/>
      <c r="G65" s="163"/>
      <c r="H65" s="162">
        <f>'Application Form'!V106</f>
        <v>0</v>
      </c>
      <c r="I65" s="162">
        <f>'Application Form'!Z106</f>
        <v>0</v>
      </c>
      <c r="J65" s="161" t="str">
        <f>'Application Form'!AD106</f>
        <v/>
      </c>
      <c r="K65" s="161">
        <f>'Application Form'!AG106</f>
        <v>0</v>
      </c>
      <c r="L65" s="160"/>
      <c r="N65" s="464"/>
      <c r="O65" s="465"/>
      <c r="P65" s="465"/>
    </row>
    <row r="66" spans="1:16" ht="12.75" customHeight="1">
      <c r="A66" s="165">
        <v>36</v>
      </c>
      <c r="B66" s="466">
        <f>'Application Form'!H107</f>
        <v>0</v>
      </c>
      <c r="C66" s="467"/>
      <c r="D66" s="468"/>
      <c r="E66" s="164">
        <f>'Application Form'!M107</f>
        <v>0</v>
      </c>
      <c r="F66" s="163"/>
      <c r="G66" s="163"/>
      <c r="H66" s="162">
        <f>'Application Form'!V107</f>
        <v>0</v>
      </c>
      <c r="I66" s="162">
        <f>'Application Form'!Z107</f>
        <v>0</v>
      </c>
      <c r="J66" s="161" t="str">
        <f>'Application Form'!AD107</f>
        <v/>
      </c>
      <c r="K66" s="161">
        <f>'Application Form'!AG107</f>
        <v>0</v>
      </c>
      <c r="L66" s="160"/>
      <c r="N66" s="464"/>
      <c r="O66" s="465"/>
      <c r="P66" s="465"/>
    </row>
    <row r="67" spans="1:16" ht="12.75" customHeight="1">
      <c r="A67" s="165">
        <v>37</v>
      </c>
      <c r="B67" s="466">
        <f>'Application Form'!H108</f>
        <v>0</v>
      </c>
      <c r="C67" s="467"/>
      <c r="D67" s="468"/>
      <c r="E67" s="164">
        <f>'Application Form'!M108</f>
        <v>0</v>
      </c>
      <c r="F67" s="163"/>
      <c r="G67" s="163"/>
      <c r="H67" s="162">
        <f>'Application Form'!V108</f>
        <v>0</v>
      </c>
      <c r="I67" s="162">
        <f>'Application Form'!Z108</f>
        <v>0</v>
      </c>
      <c r="J67" s="161" t="str">
        <f>'Application Form'!AD108</f>
        <v/>
      </c>
      <c r="K67" s="161">
        <f>'Application Form'!AG108</f>
        <v>0</v>
      </c>
      <c r="L67" s="160"/>
      <c r="N67" s="464"/>
      <c r="O67" s="465"/>
      <c r="P67" s="465"/>
    </row>
    <row r="68" spans="1:16" ht="12.75" customHeight="1">
      <c r="A68" s="165">
        <v>38</v>
      </c>
      <c r="B68" s="466">
        <f>'Application Form'!H109</f>
        <v>0</v>
      </c>
      <c r="C68" s="467"/>
      <c r="D68" s="468"/>
      <c r="E68" s="164">
        <f>'Application Form'!M109</f>
        <v>0</v>
      </c>
      <c r="F68" s="163"/>
      <c r="G68" s="163"/>
      <c r="H68" s="162">
        <f>'Application Form'!V109</f>
        <v>0</v>
      </c>
      <c r="I68" s="162">
        <f>'Application Form'!Z109</f>
        <v>0</v>
      </c>
      <c r="J68" s="161" t="str">
        <f>'Application Form'!AD109</f>
        <v/>
      </c>
      <c r="K68" s="161">
        <f>'Application Form'!AG109</f>
        <v>0</v>
      </c>
      <c r="L68" s="160"/>
      <c r="N68" s="464"/>
      <c r="O68" s="465"/>
      <c r="P68" s="465"/>
    </row>
    <row r="69" spans="1:16" ht="12.75" customHeight="1">
      <c r="A69" s="165">
        <v>39</v>
      </c>
      <c r="B69" s="466">
        <f>'Application Form'!H110</f>
        <v>0</v>
      </c>
      <c r="C69" s="467"/>
      <c r="D69" s="468"/>
      <c r="E69" s="164">
        <f>'Application Form'!M110</f>
        <v>0</v>
      </c>
      <c r="F69" s="163"/>
      <c r="G69" s="163"/>
      <c r="H69" s="162">
        <f>'Application Form'!V110</f>
        <v>0</v>
      </c>
      <c r="I69" s="162">
        <f>'Application Form'!Z110</f>
        <v>0</v>
      </c>
      <c r="J69" s="161" t="str">
        <f>'Application Form'!AD110</f>
        <v/>
      </c>
      <c r="K69" s="161">
        <f>'Application Form'!AG110</f>
        <v>0</v>
      </c>
      <c r="L69" s="160"/>
      <c r="N69" s="464"/>
      <c r="O69" s="465"/>
      <c r="P69" s="465"/>
    </row>
    <row r="70" spans="1:16" ht="12.75" customHeight="1">
      <c r="A70" s="165">
        <v>40</v>
      </c>
      <c r="B70" s="466">
        <f>'Application Form'!H111</f>
        <v>0</v>
      </c>
      <c r="C70" s="467"/>
      <c r="D70" s="468"/>
      <c r="E70" s="164">
        <f>'Application Form'!M111</f>
        <v>0</v>
      </c>
      <c r="F70" s="163"/>
      <c r="G70" s="163"/>
      <c r="H70" s="162">
        <f>'Application Form'!V111</f>
        <v>0</v>
      </c>
      <c r="I70" s="162">
        <f>'Application Form'!Z111</f>
        <v>0</v>
      </c>
      <c r="J70" s="161" t="str">
        <f>'Application Form'!AD111</f>
        <v/>
      </c>
      <c r="K70" s="161">
        <f>'Application Form'!AG111</f>
        <v>0</v>
      </c>
      <c r="L70" s="160"/>
      <c r="N70" s="464"/>
      <c r="O70" s="465"/>
      <c r="P70" s="465"/>
    </row>
    <row r="71" spans="1:16" ht="12.75" customHeight="1">
      <c r="A71" s="165">
        <v>41</v>
      </c>
      <c r="B71" s="466">
        <f>'Application Form'!H112</f>
        <v>0</v>
      </c>
      <c r="C71" s="467"/>
      <c r="D71" s="468"/>
      <c r="E71" s="164">
        <f>'Application Form'!M112</f>
        <v>0</v>
      </c>
      <c r="F71" s="163"/>
      <c r="G71" s="163"/>
      <c r="H71" s="162">
        <f>'Application Form'!V112</f>
        <v>0</v>
      </c>
      <c r="I71" s="162">
        <f>'Application Form'!Z112</f>
        <v>0</v>
      </c>
      <c r="J71" s="161" t="str">
        <f>'Application Form'!AD112</f>
        <v/>
      </c>
      <c r="K71" s="161">
        <f>'Application Form'!AG112</f>
        <v>0</v>
      </c>
      <c r="L71" s="160"/>
      <c r="N71" s="464"/>
      <c r="O71" s="465"/>
      <c r="P71" s="465"/>
    </row>
    <row r="72" spans="1:16" ht="12.75" customHeight="1">
      <c r="A72" s="165">
        <v>42</v>
      </c>
      <c r="B72" s="466">
        <f>'Application Form'!H113</f>
        <v>0</v>
      </c>
      <c r="C72" s="467"/>
      <c r="D72" s="468"/>
      <c r="E72" s="164">
        <f>'Application Form'!M113</f>
        <v>0</v>
      </c>
      <c r="F72" s="163"/>
      <c r="G72" s="163"/>
      <c r="H72" s="162">
        <f>'Application Form'!V113</f>
        <v>0</v>
      </c>
      <c r="I72" s="162">
        <f>'Application Form'!Z113</f>
        <v>0</v>
      </c>
      <c r="J72" s="161" t="str">
        <f>'Application Form'!AD113</f>
        <v/>
      </c>
      <c r="K72" s="161">
        <f>'Application Form'!AG113</f>
        <v>0</v>
      </c>
      <c r="L72" s="160"/>
      <c r="N72" s="464"/>
      <c r="O72" s="465"/>
      <c r="P72" s="465"/>
    </row>
    <row r="73" spans="1:16" ht="12.75" customHeight="1">
      <c r="A73" s="165">
        <v>43</v>
      </c>
      <c r="B73" s="466">
        <f>'Application Form'!H114</f>
        <v>0</v>
      </c>
      <c r="C73" s="467"/>
      <c r="D73" s="468"/>
      <c r="E73" s="164">
        <f>'Application Form'!M114</f>
        <v>0</v>
      </c>
      <c r="F73" s="163"/>
      <c r="G73" s="163"/>
      <c r="H73" s="162">
        <f>'Application Form'!V114</f>
        <v>0</v>
      </c>
      <c r="I73" s="162">
        <f>'Application Form'!Z114</f>
        <v>0</v>
      </c>
      <c r="J73" s="161" t="str">
        <f>'Application Form'!AD114</f>
        <v/>
      </c>
      <c r="K73" s="161">
        <f>'Application Form'!AG114</f>
        <v>0</v>
      </c>
      <c r="L73" s="160"/>
      <c r="N73" s="464"/>
      <c r="O73" s="465"/>
      <c r="P73" s="465"/>
    </row>
    <row r="74" spans="1:16" ht="12.75" customHeight="1">
      <c r="A74" s="165">
        <v>44</v>
      </c>
      <c r="B74" s="466">
        <f>'Application Form'!H115</f>
        <v>0</v>
      </c>
      <c r="C74" s="467"/>
      <c r="D74" s="468"/>
      <c r="E74" s="164">
        <f>'Application Form'!M115</f>
        <v>0</v>
      </c>
      <c r="F74" s="163"/>
      <c r="G74" s="163"/>
      <c r="H74" s="162">
        <f>'Application Form'!V115</f>
        <v>0</v>
      </c>
      <c r="I74" s="162">
        <f>'Application Form'!Z115</f>
        <v>0</v>
      </c>
      <c r="J74" s="161" t="str">
        <f>'Application Form'!AD115</f>
        <v/>
      </c>
      <c r="K74" s="161">
        <f>'Application Form'!AG115</f>
        <v>0</v>
      </c>
      <c r="L74" s="160"/>
      <c r="N74" s="464"/>
      <c r="O74" s="465"/>
      <c r="P74" s="465"/>
    </row>
    <row r="75" spans="1:16" ht="12.75" customHeight="1">
      <c r="A75" s="165">
        <v>45</v>
      </c>
      <c r="B75" s="466">
        <f>'Application Form'!H116</f>
        <v>0</v>
      </c>
      <c r="C75" s="467"/>
      <c r="D75" s="468"/>
      <c r="E75" s="164">
        <f>'Application Form'!M116</f>
        <v>0</v>
      </c>
      <c r="F75" s="163"/>
      <c r="G75" s="163"/>
      <c r="H75" s="162">
        <f>'Application Form'!V116</f>
        <v>0</v>
      </c>
      <c r="I75" s="162">
        <f>'Application Form'!Z116</f>
        <v>0</v>
      </c>
      <c r="J75" s="161" t="str">
        <f>'Application Form'!AD116</f>
        <v/>
      </c>
      <c r="K75" s="161">
        <f>'Application Form'!AG116</f>
        <v>0</v>
      </c>
      <c r="L75" s="160"/>
      <c r="N75" s="464"/>
      <c r="O75" s="465"/>
      <c r="P75" s="465"/>
    </row>
    <row r="76" spans="1:16" ht="12.75" customHeight="1">
      <c r="A76" s="165">
        <v>46</v>
      </c>
      <c r="B76" s="466">
        <f>'Application Form'!H117</f>
        <v>0</v>
      </c>
      <c r="C76" s="467"/>
      <c r="D76" s="468"/>
      <c r="E76" s="164">
        <f>'Application Form'!M117</f>
        <v>0</v>
      </c>
      <c r="F76" s="163"/>
      <c r="G76" s="163"/>
      <c r="H76" s="162">
        <f>'Application Form'!V117</f>
        <v>0</v>
      </c>
      <c r="I76" s="162">
        <f>'Application Form'!Z117</f>
        <v>0</v>
      </c>
      <c r="J76" s="161" t="str">
        <f>'Application Form'!AD117</f>
        <v/>
      </c>
      <c r="K76" s="161">
        <f>'Application Form'!AG117</f>
        <v>0</v>
      </c>
      <c r="L76" s="160"/>
      <c r="N76" s="464"/>
      <c r="O76" s="465"/>
      <c r="P76" s="465"/>
    </row>
    <row r="77" spans="1:16" ht="12.75" customHeight="1">
      <c r="A77" s="165">
        <v>47</v>
      </c>
      <c r="B77" s="466">
        <f>'Application Form'!H118</f>
        <v>0</v>
      </c>
      <c r="C77" s="467"/>
      <c r="D77" s="468"/>
      <c r="E77" s="164">
        <f>'Application Form'!M118</f>
        <v>0</v>
      </c>
      <c r="F77" s="163"/>
      <c r="G77" s="163"/>
      <c r="H77" s="162">
        <f>'Application Form'!V118</f>
        <v>0</v>
      </c>
      <c r="I77" s="162">
        <f>'Application Form'!Z118</f>
        <v>0</v>
      </c>
      <c r="J77" s="161" t="str">
        <f>'Application Form'!AD118</f>
        <v/>
      </c>
      <c r="K77" s="161">
        <f>'Application Form'!AG118</f>
        <v>0</v>
      </c>
      <c r="L77" s="160"/>
      <c r="N77" s="464"/>
      <c r="O77" s="465"/>
      <c r="P77" s="465"/>
    </row>
    <row r="78" spans="1:16" ht="12.75" customHeight="1">
      <c r="A78" s="165">
        <v>48</v>
      </c>
      <c r="B78" s="466">
        <f>'Application Form'!H119</f>
        <v>0</v>
      </c>
      <c r="C78" s="467"/>
      <c r="D78" s="468"/>
      <c r="E78" s="164">
        <f>'Application Form'!M119</f>
        <v>0</v>
      </c>
      <c r="F78" s="163"/>
      <c r="G78" s="163"/>
      <c r="H78" s="162">
        <f>'Application Form'!V119</f>
        <v>0</v>
      </c>
      <c r="I78" s="162">
        <f>'Application Form'!Z119</f>
        <v>0</v>
      </c>
      <c r="J78" s="161" t="str">
        <f>'Application Form'!AD119</f>
        <v/>
      </c>
      <c r="K78" s="161">
        <f>'Application Form'!AG119</f>
        <v>0</v>
      </c>
      <c r="L78" s="160"/>
      <c r="N78" s="464"/>
      <c r="O78" s="465"/>
      <c r="P78" s="465"/>
    </row>
    <row r="79" spans="1:16" ht="12.75" customHeight="1">
      <c r="A79" s="165">
        <v>49</v>
      </c>
      <c r="B79" s="466">
        <f>'Application Form'!H120</f>
        <v>0</v>
      </c>
      <c r="C79" s="467"/>
      <c r="D79" s="468"/>
      <c r="E79" s="164">
        <f>'Application Form'!M120</f>
        <v>0</v>
      </c>
      <c r="F79" s="163"/>
      <c r="G79" s="163"/>
      <c r="H79" s="162">
        <f>'Application Form'!V120</f>
        <v>0</v>
      </c>
      <c r="I79" s="162">
        <f>'Application Form'!Z120</f>
        <v>0</v>
      </c>
      <c r="J79" s="161" t="str">
        <f>'Application Form'!AD120</f>
        <v/>
      </c>
      <c r="K79" s="161">
        <f>'Application Form'!AG120</f>
        <v>0</v>
      </c>
      <c r="L79" s="160"/>
      <c r="N79" s="464"/>
      <c r="O79" s="465"/>
      <c r="P79" s="465"/>
    </row>
    <row r="80" spans="1:16" ht="12.75" customHeight="1">
      <c r="A80" s="165">
        <v>50</v>
      </c>
      <c r="B80" s="466">
        <f>'Application Form'!H121</f>
        <v>0</v>
      </c>
      <c r="C80" s="467"/>
      <c r="D80" s="468"/>
      <c r="E80" s="164">
        <f>'Application Form'!M121</f>
        <v>0</v>
      </c>
      <c r="F80" s="163"/>
      <c r="G80" s="163"/>
      <c r="H80" s="162">
        <f>'Application Form'!V121</f>
        <v>0</v>
      </c>
      <c r="I80" s="162">
        <f>'Application Form'!Z121</f>
        <v>0</v>
      </c>
      <c r="J80" s="161" t="str">
        <f>'Application Form'!AD121</f>
        <v/>
      </c>
      <c r="K80" s="161">
        <f>'Application Form'!AG121</f>
        <v>0</v>
      </c>
      <c r="L80" s="160"/>
      <c r="N80" s="464"/>
      <c r="O80" s="465"/>
      <c r="P80" s="465"/>
    </row>
    <row r="81" spans="1:12" ht="15.75" customHeight="1">
      <c r="A81" s="139"/>
      <c r="B81" s="159"/>
      <c r="C81" s="159"/>
      <c r="D81" s="159"/>
      <c r="E81" s="158"/>
      <c r="F81" s="158"/>
      <c r="G81" s="158"/>
      <c r="H81" s="157"/>
      <c r="I81" s="156"/>
      <c r="J81" s="155"/>
      <c r="K81" s="154"/>
      <c r="L81" s="153"/>
    </row>
    <row r="82" spans="1:12" ht="14.25">
      <c r="B82" s="138"/>
      <c r="C82" s="138"/>
      <c r="D82" s="152" t="s">
        <v>661</v>
      </c>
      <c r="E82" s="151"/>
      <c r="F82" s="150"/>
      <c r="G82" s="150"/>
      <c r="H82" s="150"/>
      <c r="I82" s="150"/>
      <c r="J82" s="150"/>
      <c r="K82" s="150"/>
      <c r="L82" s="149"/>
    </row>
    <row r="83" spans="1:12" ht="14.25">
      <c r="A83" s="138"/>
      <c r="B83" s="138"/>
      <c r="C83" s="138"/>
      <c r="D83" s="138"/>
      <c r="E83" s="148"/>
      <c r="F83" s="146"/>
      <c r="G83" s="146"/>
      <c r="H83" s="146"/>
      <c r="I83" s="146"/>
      <c r="J83" s="146"/>
      <c r="K83" s="146"/>
      <c r="L83" s="145"/>
    </row>
    <row r="84" spans="1:12" ht="14.25">
      <c r="A84" s="138"/>
      <c r="B84" s="138"/>
      <c r="C84" s="138"/>
      <c r="D84" s="138"/>
      <c r="E84" s="147"/>
      <c r="F84" s="146"/>
      <c r="G84" s="146"/>
      <c r="H84" s="146"/>
      <c r="I84" s="146"/>
      <c r="J84" s="146"/>
      <c r="K84" s="146"/>
      <c r="L84" s="145"/>
    </row>
    <row r="85" spans="1:12" ht="14.25">
      <c r="A85" s="138"/>
      <c r="B85" s="138"/>
      <c r="C85" s="138"/>
      <c r="D85" s="138"/>
      <c r="E85" s="144"/>
      <c r="F85" s="143"/>
      <c r="G85" s="143"/>
      <c r="H85" s="143"/>
      <c r="I85" s="143"/>
      <c r="J85" s="143"/>
      <c r="K85" s="143"/>
      <c r="L85" s="142"/>
    </row>
    <row r="86" spans="1:12" ht="29.25" customHeight="1">
      <c r="A86" s="138"/>
      <c r="B86" s="138"/>
      <c r="C86" s="141"/>
      <c r="D86" s="140"/>
      <c r="E86" s="140"/>
      <c r="F86" s="140"/>
      <c r="G86" s="136"/>
      <c r="H86" s="136"/>
      <c r="I86" s="136"/>
      <c r="J86" s="136"/>
      <c r="K86" s="136"/>
      <c r="L86" s="136"/>
    </row>
    <row r="87" spans="1:12" ht="12.75" customHeight="1">
      <c r="A87" s="138"/>
      <c r="B87" s="138"/>
      <c r="C87" s="139" t="s">
        <v>660</v>
      </c>
      <c r="D87" s="136"/>
      <c r="E87" s="136"/>
      <c r="F87" s="136"/>
      <c r="G87" s="136"/>
      <c r="H87" s="136"/>
      <c r="I87" s="136"/>
      <c r="J87" s="136"/>
      <c r="K87" s="136"/>
      <c r="L87" s="136"/>
    </row>
    <row r="88" spans="1:12" ht="12.75" customHeight="1">
      <c r="A88" s="138"/>
      <c r="B88" s="138"/>
      <c r="C88" s="139" t="s">
        <v>659</v>
      </c>
      <c r="D88" s="136"/>
      <c r="E88" s="136"/>
      <c r="F88" s="136"/>
      <c r="G88" s="136"/>
      <c r="H88" s="136"/>
      <c r="I88" s="136"/>
      <c r="J88" s="136"/>
      <c r="K88" s="136"/>
      <c r="L88" s="136"/>
    </row>
    <row r="89" spans="1:12" ht="15" customHeight="1">
      <c r="A89" s="138"/>
      <c r="B89" s="138"/>
      <c r="C89" s="137" t="s">
        <v>658</v>
      </c>
      <c r="D89" s="136"/>
      <c r="E89" s="136"/>
      <c r="F89" s="136"/>
      <c r="G89" s="136"/>
      <c r="H89" s="136"/>
      <c r="I89" s="136"/>
      <c r="J89" s="136"/>
      <c r="K89" s="136"/>
      <c r="L89" s="136"/>
    </row>
    <row r="90" spans="1:12" ht="12.75" customHeight="1">
      <c r="E90" s="135"/>
    </row>
    <row r="91" spans="1:12" s="134" customFormat="1" ht="12.75" customHeight="1">
      <c r="A91" s="469" t="s">
        <v>616</v>
      </c>
      <c r="B91" s="469"/>
      <c r="C91" s="469"/>
      <c r="D91" s="469"/>
      <c r="E91" s="469"/>
      <c r="F91" s="469"/>
      <c r="G91" s="469"/>
      <c r="H91" s="469"/>
      <c r="I91" s="469"/>
      <c r="J91" s="469"/>
      <c r="K91" s="469"/>
      <c r="L91" s="469"/>
    </row>
  </sheetData>
  <mergeCells count="108">
    <mergeCell ref="C6:G8"/>
    <mergeCell ref="B41:D41"/>
    <mergeCell ref="B42:D42"/>
    <mergeCell ref="B43:D43"/>
    <mergeCell ref="J26:L26"/>
    <mergeCell ref="K14:K15"/>
    <mergeCell ref="L14:L15"/>
    <mergeCell ref="D26:G26"/>
    <mergeCell ref="D27:G27"/>
    <mergeCell ref="B36:D36"/>
    <mergeCell ref="A91:L91"/>
    <mergeCell ref="A30:D30"/>
    <mergeCell ref="B31:D31"/>
    <mergeCell ref="B32:D32"/>
    <mergeCell ref="B33:D33"/>
    <mergeCell ref="B34:D34"/>
    <mergeCell ref="B35:D35"/>
    <mergeCell ref="B44:D44"/>
    <mergeCell ref="B45:D45"/>
    <mergeCell ref="B46:D46"/>
    <mergeCell ref="B65:D65"/>
    <mergeCell ref="B66:D66"/>
    <mergeCell ref="B79:D79"/>
    <mergeCell ref="B80:D80"/>
    <mergeCell ref="B78:D78"/>
    <mergeCell ref="B67:D67"/>
    <mergeCell ref="B68:D68"/>
    <mergeCell ref="B69:D69"/>
    <mergeCell ref="B70:D70"/>
    <mergeCell ref="B71:D71"/>
    <mergeCell ref="B72:D72"/>
    <mergeCell ref="B51:D51"/>
    <mergeCell ref="B49:D49"/>
    <mergeCell ref="B50:D50"/>
    <mergeCell ref="N42:P42"/>
    <mergeCell ref="N31:P31"/>
    <mergeCell ref="N32:P32"/>
    <mergeCell ref="N33:P33"/>
    <mergeCell ref="N34:P34"/>
    <mergeCell ref="N35:P35"/>
    <mergeCell ref="N36:P36"/>
    <mergeCell ref="B47:D47"/>
    <mergeCell ref="B40:D40"/>
    <mergeCell ref="B37:D37"/>
    <mergeCell ref="B38:D38"/>
    <mergeCell ref="B39:D39"/>
    <mergeCell ref="N37:P37"/>
    <mergeCell ref="N38:P38"/>
    <mergeCell ref="N39:P39"/>
    <mergeCell ref="N40:P40"/>
    <mergeCell ref="N41:P41"/>
    <mergeCell ref="N43:P43"/>
    <mergeCell ref="N44:P44"/>
    <mergeCell ref="N45:P45"/>
    <mergeCell ref="N46:P46"/>
    <mergeCell ref="N47:P47"/>
    <mergeCell ref="B48:D48"/>
    <mergeCell ref="B63:D63"/>
    <mergeCell ref="B64:D64"/>
    <mergeCell ref="B55:D55"/>
    <mergeCell ref="B56:D56"/>
    <mergeCell ref="B57:D57"/>
    <mergeCell ref="B58:D58"/>
    <mergeCell ref="B59:D59"/>
    <mergeCell ref="B52:D52"/>
    <mergeCell ref="B53:D53"/>
    <mergeCell ref="B54:D54"/>
    <mergeCell ref="N61:P61"/>
    <mergeCell ref="N62:P62"/>
    <mergeCell ref="N63:P63"/>
    <mergeCell ref="N64:P64"/>
    <mergeCell ref="N71:P71"/>
    <mergeCell ref="N72:P72"/>
    <mergeCell ref="N73:P73"/>
    <mergeCell ref="N48:P48"/>
    <mergeCell ref="N49:P49"/>
    <mergeCell ref="N50:P50"/>
    <mergeCell ref="N51:P51"/>
    <mergeCell ref="N52:P52"/>
    <mergeCell ref="N53:P53"/>
    <mergeCell ref="N54:P54"/>
    <mergeCell ref="N55:P55"/>
    <mergeCell ref="N56:P56"/>
    <mergeCell ref="N57:P57"/>
    <mergeCell ref="N74:P74"/>
    <mergeCell ref="N79:P79"/>
    <mergeCell ref="N80:P80"/>
    <mergeCell ref="N75:P75"/>
    <mergeCell ref="N76:P76"/>
    <mergeCell ref="N77:P77"/>
    <mergeCell ref="N78:P78"/>
    <mergeCell ref="N58:P58"/>
    <mergeCell ref="B73:D73"/>
    <mergeCell ref="B74:D74"/>
    <mergeCell ref="B75:D75"/>
    <mergeCell ref="B76:D76"/>
    <mergeCell ref="B77:D77"/>
    <mergeCell ref="B61:D61"/>
    <mergeCell ref="B62:D62"/>
    <mergeCell ref="N65:P65"/>
    <mergeCell ref="N66:P66"/>
    <mergeCell ref="B60:D60"/>
    <mergeCell ref="N67:P67"/>
    <mergeCell ref="N68:P68"/>
    <mergeCell ref="N69:P69"/>
    <mergeCell ref="N70:P70"/>
    <mergeCell ref="N59:P59"/>
    <mergeCell ref="N60:P60"/>
  </mergeCells>
  <phoneticPr fontId="4"/>
  <conditionalFormatting sqref="D14:D20 L13:L16 H26:H27 D26:D27 N31:P80 B31:B80 E31:K80">
    <cfRule type="cellIs" dxfId="0" priority="1" stopIfTrue="1" operator="equal">
      <formula>0</formula>
    </cfRule>
  </conditionalFormatting>
  <hyperlinks>
    <hyperlink ref="I10" r:id="rId1"/>
  </hyperlinks>
  <printOptions horizontalCentered="1"/>
  <pageMargins left="0.17" right="0.17" top="0.43" bottom="0.19685039370078741" header="0.19685039370078741" footer="0.19685039370078741"/>
  <pageSetup paperSize="9" scale="63" orientation="portrait" verticalDpi="300" r:id="rId2"/>
  <headerFooter alignWithMargins="0">
    <oddHeader>&amp;L&amp;G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23"/>
  <sheetViews>
    <sheetView workbookViewId="0">
      <selection activeCell="B1" sqref="B1"/>
    </sheetView>
  </sheetViews>
  <sheetFormatPr defaultRowHeight="12.75"/>
  <cols>
    <col min="1" max="1" width="29.5703125" style="208" bestFit="1" customWidth="1"/>
    <col min="2" max="16384" width="9.140625" style="207"/>
  </cols>
  <sheetData>
    <row r="1" spans="1:3">
      <c r="A1" s="206" t="s">
        <v>688</v>
      </c>
    </row>
    <row r="2" spans="1:3">
      <c r="A2" s="206" t="s">
        <v>98</v>
      </c>
      <c r="C2" s="206"/>
    </row>
    <row r="3" spans="1:3">
      <c r="A3" s="206" t="s">
        <v>99</v>
      </c>
      <c r="C3" s="206"/>
    </row>
    <row r="4" spans="1:3">
      <c r="A4" s="206" t="s">
        <v>816</v>
      </c>
      <c r="C4" s="206"/>
    </row>
    <row r="5" spans="1:3">
      <c r="A5" s="206" t="s">
        <v>862</v>
      </c>
      <c r="C5" s="206"/>
    </row>
    <row r="6" spans="1:3">
      <c r="A6" s="206" t="s">
        <v>831</v>
      </c>
      <c r="C6" s="206"/>
    </row>
    <row r="7" spans="1:3">
      <c r="A7" s="206" t="s">
        <v>863</v>
      </c>
      <c r="C7" s="206"/>
    </row>
    <row r="8" spans="1:3">
      <c r="A8" s="206" t="s">
        <v>100</v>
      </c>
      <c r="C8" s="206"/>
    </row>
    <row r="9" spans="1:3">
      <c r="A9" s="206" t="s">
        <v>110</v>
      </c>
      <c r="C9" s="206"/>
    </row>
    <row r="10" spans="1:3">
      <c r="A10" s="206" t="s">
        <v>103</v>
      </c>
      <c r="C10" s="206"/>
    </row>
    <row r="11" spans="1:3">
      <c r="A11" s="206" t="s">
        <v>113</v>
      </c>
      <c r="C11" s="206"/>
    </row>
    <row r="12" spans="1:3">
      <c r="A12" s="206" t="s">
        <v>817</v>
      </c>
      <c r="C12" s="206"/>
    </row>
    <row r="13" spans="1:3">
      <c r="A13" s="206" t="s">
        <v>864</v>
      </c>
      <c r="C13" s="206"/>
    </row>
    <row r="14" spans="1:3">
      <c r="A14" s="206" t="s">
        <v>832</v>
      </c>
      <c r="C14" s="206"/>
    </row>
    <row r="15" spans="1:3">
      <c r="A15" s="206" t="s">
        <v>865</v>
      </c>
      <c r="C15" s="206"/>
    </row>
    <row r="16" spans="1:3">
      <c r="A16" s="206" t="s">
        <v>847</v>
      </c>
      <c r="C16" s="206"/>
    </row>
    <row r="17" spans="1:3">
      <c r="A17" s="206" t="s">
        <v>866</v>
      </c>
      <c r="C17" s="206"/>
    </row>
    <row r="18" spans="1:3">
      <c r="A18" s="206" t="s">
        <v>805</v>
      </c>
      <c r="C18" s="206"/>
    </row>
    <row r="19" spans="1:3">
      <c r="A19" s="206" t="s">
        <v>867</v>
      </c>
      <c r="C19" s="206"/>
    </row>
    <row r="20" spans="1:3">
      <c r="A20" s="206" t="s">
        <v>818</v>
      </c>
      <c r="C20" s="206"/>
    </row>
    <row r="21" spans="1:3">
      <c r="A21" s="206" t="s">
        <v>868</v>
      </c>
      <c r="C21" s="206"/>
    </row>
    <row r="22" spans="1:3">
      <c r="A22" s="206" t="s">
        <v>833</v>
      </c>
      <c r="C22" s="206"/>
    </row>
    <row r="23" spans="1:3">
      <c r="A23" s="206" t="s">
        <v>869</v>
      </c>
      <c r="C23" s="206"/>
    </row>
    <row r="24" spans="1:3">
      <c r="A24" s="206" t="s">
        <v>848</v>
      </c>
      <c r="C24" s="206"/>
    </row>
    <row r="25" spans="1:3">
      <c r="A25" s="206" t="s">
        <v>871</v>
      </c>
      <c r="C25" s="206"/>
    </row>
    <row r="26" spans="1:3">
      <c r="A26" s="206" t="s">
        <v>106</v>
      </c>
      <c r="C26" s="206"/>
    </row>
    <row r="27" spans="1:3">
      <c r="A27" s="206" t="s">
        <v>122</v>
      </c>
      <c r="C27" s="206"/>
    </row>
    <row r="28" spans="1:3">
      <c r="A28" s="206" t="s">
        <v>107</v>
      </c>
      <c r="C28" s="206"/>
    </row>
    <row r="29" spans="1:3">
      <c r="A29" s="206" t="s">
        <v>123</v>
      </c>
      <c r="C29" s="206"/>
    </row>
    <row r="30" spans="1:3">
      <c r="A30" s="206" t="s">
        <v>108</v>
      </c>
      <c r="C30" s="206"/>
    </row>
    <row r="31" spans="1:3">
      <c r="A31" s="206" t="s">
        <v>125</v>
      </c>
      <c r="C31" s="206"/>
    </row>
    <row r="32" spans="1:3">
      <c r="A32" s="206" t="s">
        <v>109</v>
      </c>
      <c r="C32" s="206"/>
    </row>
    <row r="33" spans="1:3">
      <c r="A33" s="206" t="s">
        <v>130</v>
      </c>
      <c r="C33" s="206"/>
    </row>
    <row r="34" spans="1:3">
      <c r="A34" s="206" t="s">
        <v>111</v>
      </c>
      <c r="C34" s="206"/>
    </row>
    <row r="35" spans="1:3">
      <c r="A35" s="206" t="s">
        <v>132</v>
      </c>
      <c r="C35" s="206"/>
    </row>
    <row r="36" spans="1:3">
      <c r="A36" s="206" t="s">
        <v>112</v>
      </c>
      <c r="C36" s="206"/>
    </row>
    <row r="37" spans="1:3">
      <c r="A37" s="206" t="s">
        <v>134</v>
      </c>
      <c r="C37" s="206"/>
    </row>
    <row r="38" spans="1:3">
      <c r="A38" s="206" t="s">
        <v>139</v>
      </c>
      <c r="C38" s="206"/>
    </row>
    <row r="39" spans="1:3">
      <c r="A39" s="206" t="s">
        <v>140</v>
      </c>
      <c r="C39" s="206"/>
    </row>
    <row r="40" spans="1:3">
      <c r="A40" s="206" t="s">
        <v>144</v>
      </c>
      <c r="C40" s="206"/>
    </row>
    <row r="41" spans="1:3">
      <c r="A41" s="206" t="s">
        <v>145</v>
      </c>
      <c r="C41" s="206"/>
    </row>
    <row r="42" spans="1:3">
      <c r="A42" s="206" t="s">
        <v>806</v>
      </c>
      <c r="C42" s="206"/>
    </row>
    <row r="43" spans="1:3">
      <c r="A43" s="206" t="s">
        <v>873</v>
      </c>
      <c r="C43" s="206"/>
    </row>
    <row r="44" spans="1:3">
      <c r="A44" s="206" t="s">
        <v>114</v>
      </c>
      <c r="C44" s="206"/>
    </row>
    <row r="45" spans="1:3">
      <c r="A45" s="206" t="s">
        <v>148</v>
      </c>
      <c r="C45" s="206"/>
    </row>
    <row r="46" spans="1:3">
      <c r="A46" s="206" t="s">
        <v>115</v>
      </c>
      <c r="C46" s="206"/>
    </row>
    <row r="47" spans="1:3">
      <c r="A47" s="206" t="s">
        <v>153</v>
      </c>
      <c r="C47" s="206"/>
    </row>
    <row r="48" spans="1:3">
      <c r="A48" s="206" t="s">
        <v>116</v>
      </c>
      <c r="C48" s="206"/>
    </row>
    <row r="49" spans="1:3">
      <c r="A49" s="206" t="s">
        <v>155</v>
      </c>
      <c r="C49" s="206"/>
    </row>
    <row r="50" spans="1:3">
      <c r="A50" s="206" t="s">
        <v>117</v>
      </c>
      <c r="C50" s="206"/>
    </row>
    <row r="51" spans="1:3">
      <c r="A51" s="206" t="s">
        <v>157</v>
      </c>
      <c r="C51" s="206"/>
    </row>
    <row r="52" spans="1:3">
      <c r="A52" s="206" t="s">
        <v>819</v>
      </c>
      <c r="C52" s="206"/>
    </row>
    <row r="53" spans="1:3">
      <c r="A53" s="206" t="s">
        <v>875</v>
      </c>
      <c r="C53" s="206"/>
    </row>
    <row r="54" spans="1:3">
      <c r="A54" s="206" t="s">
        <v>834</v>
      </c>
      <c r="C54" s="206"/>
    </row>
    <row r="55" spans="1:3">
      <c r="A55" s="206" t="s">
        <v>877</v>
      </c>
      <c r="C55" s="206"/>
    </row>
    <row r="56" spans="1:3">
      <c r="A56" s="206" t="s">
        <v>850</v>
      </c>
      <c r="C56" s="206"/>
    </row>
    <row r="57" spans="1:3">
      <c r="A57" s="206" t="s">
        <v>879</v>
      </c>
      <c r="C57" s="206"/>
    </row>
    <row r="58" spans="1:3">
      <c r="A58" s="206" t="s">
        <v>814</v>
      </c>
      <c r="C58" s="206"/>
    </row>
    <row r="59" spans="1:3">
      <c r="A59" s="206" t="s">
        <v>881</v>
      </c>
      <c r="C59" s="206"/>
    </row>
    <row r="60" spans="1:3">
      <c r="A60" s="206" t="s">
        <v>821</v>
      </c>
      <c r="C60" s="206"/>
    </row>
    <row r="61" spans="1:3">
      <c r="A61" s="206" t="s">
        <v>883</v>
      </c>
      <c r="C61" s="206"/>
    </row>
    <row r="62" spans="1:3">
      <c r="A62" s="206" t="s">
        <v>835</v>
      </c>
      <c r="C62" s="206"/>
    </row>
    <row r="63" spans="1:3">
      <c r="A63" s="206" t="s">
        <v>886</v>
      </c>
      <c r="C63" s="206"/>
    </row>
    <row r="64" spans="1:3">
      <c r="A64" s="206" t="s">
        <v>852</v>
      </c>
      <c r="C64" s="206"/>
    </row>
    <row r="65" spans="1:3">
      <c r="A65" s="206" t="s">
        <v>888</v>
      </c>
      <c r="C65" s="206"/>
    </row>
    <row r="66" spans="1:3">
      <c r="A66" s="206" t="s">
        <v>807</v>
      </c>
      <c r="C66" s="206"/>
    </row>
    <row r="67" spans="1:3">
      <c r="A67" s="206" t="s">
        <v>889</v>
      </c>
      <c r="C67" s="206"/>
    </row>
    <row r="68" spans="1:3">
      <c r="A68" s="206" t="s">
        <v>823</v>
      </c>
      <c r="C68" s="206"/>
    </row>
    <row r="69" spans="1:3">
      <c r="A69" s="206" t="s">
        <v>890</v>
      </c>
      <c r="C69" s="206"/>
    </row>
    <row r="70" spans="1:3">
      <c r="A70" s="206" t="s">
        <v>891</v>
      </c>
      <c r="C70" s="206"/>
    </row>
    <row r="71" spans="1:3">
      <c r="A71" s="206" t="s">
        <v>853</v>
      </c>
      <c r="C71" s="206"/>
    </row>
    <row r="72" spans="1:3">
      <c r="A72" s="206" t="s">
        <v>893</v>
      </c>
      <c r="C72" s="206"/>
    </row>
    <row r="73" spans="1:3">
      <c r="A73" s="206" t="s">
        <v>183</v>
      </c>
      <c r="C73" s="206"/>
    </row>
    <row r="74" spans="1:3">
      <c r="A74" s="206" t="s">
        <v>184</v>
      </c>
      <c r="C74" s="206"/>
    </row>
    <row r="75" spans="1:3">
      <c r="A75" s="206" t="s">
        <v>188</v>
      </c>
      <c r="C75" s="206"/>
    </row>
    <row r="76" spans="1:3">
      <c r="A76" s="206" t="s">
        <v>189</v>
      </c>
      <c r="C76" s="206"/>
    </row>
    <row r="77" spans="1:3">
      <c r="A77" s="206" t="s">
        <v>190</v>
      </c>
      <c r="C77" s="206"/>
    </row>
    <row r="78" spans="1:3">
      <c r="A78" s="206" t="s">
        <v>191</v>
      </c>
      <c r="C78" s="206"/>
    </row>
    <row r="79" spans="1:3">
      <c r="A79" s="206" t="s">
        <v>192</v>
      </c>
      <c r="C79" s="206"/>
    </row>
    <row r="80" spans="1:3">
      <c r="A80" s="206" t="s">
        <v>197</v>
      </c>
      <c r="C80" s="206"/>
    </row>
    <row r="81" spans="1:3">
      <c r="A81" s="206" t="s">
        <v>198</v>
      </c>
      <c r="C81" s="206"/>
    </row>
    <row r="82" spans="1:3">
      <c r="A82" s="206" t="s">
        <v>202</v>
      </c>
      <c r="C82" s="206"/>
    </row>
    <row r="83" spans="1:3">
      <c r="A83" s="206" t="s">
        <v>203</v>
      </c>
      <c r="C83" s="206"/>
    </row>
    <row r="84" spans="1:3">
      <c r="A84" s="206" t="s">
        <v>208</v>
      </c>
      <c r="C84" s="206"/>
    </row>
    <row r="85" spans="1:3">
      <c r="A85" s="206" t="s">
        <v>209</v>
      </c>
      <c r="C85" s="206"/>
    </row>
    <row r="86" spans="1:3">
      <c r="A86" s="206" t="s">
        <v>214</v>
      </c>
      <c r="C86" s="206"/>
    </row>
    <row r="87" spans="1:3">
      <c r="A87" s="206" t="s">
        <v>215</v>
      </c>
      <c r="C87" s="206"/>
    </row>
    <row r="88" spans="1:3">
      <c r="A88" s="206" t="s">
        <v>220</v>
      </c>
      <c r="C88" s="206"/>
    </row>
    <row r="89" spans="1:3">
      <c r="A89" s="206" t="s">
        <v>221</v>
      </c>
      <c r="C89" s="206"/>
    </row>
    <row r="90" spans="1:3">
      <c r="A90" s="206" t="s">
        <v>226</v>
      </c>
      <c r="C90" s="206"/>
    </row>
    <row r="91" spans="1:3">
      <c r="A91" s="206" t="s">
        <v>227</v>
      </c>
      <c r="C91" s="206"/>
    </row>
    <row r="92" spans="1:3">
      <c r="A92" s="206" t="s">
        <v>231</v>
      </c>
      <c r="C92" s="206"/>
    </row>
    <row r="93" spans="1:3">
      <c r="A93" s="206" t="s">
        <v>232</v>
      </c>
      <c r="C93" s="206"/>
    </row>
    <row r="94" spans="1:3">
      <c r="A94" s="206" t="s">
        <v>237</v>
      </c>
      <c r="C94" s="206"/>
    </row>
    <row r="95" spans="1:3">
      <c r="A95" s="206" t="s">
        <v>238</v>
      </c>
      <c r="C95" s="206"/>
    </row>
    <row r="96" spans="1:3">
      <c r="A96" s="206" t="s">
        <v>243</v>
      </c>
      <c r="C96" s="206"/>
    </row>
    <row r="97" spans="1:3">
      <c r="A97" s="206" t="s">
        <v>244</v>
      </c>
      <c r="C97" s="206"/>
    </row>
    <row r="98" spans="1:3">
      <c r="A98" s="206" t="s">
        <v>249</v>
      </c>
      <c r="C98" s="206"/>
    </row>
    <row r="99" spans="1:3">
      <c r="A99" s="206" t="s">
        <v>124</v>
      </c>
      <c r="C99" s="206"/>
    </row>
    <row r="100" spans="1:3">
      <c r="A100" s="206" t="s">
        <v>254</v>
      </c>
      <c r="C100" s="206"/>
    </row>
    <row r="101" spans="1:3">
      <c r="A101" s="206" t="s">
        <v>126</v>
      </c>
      <c r="C101" s="206"/>
    </row>
    <row r="102" spans="1:3">
      <c r="A102" s="206" t="s">
        <v>259</v>
      </c>
      <c r="C102" s="206"/>
    </row>
    <row r="103" spans="1:3">
      <c r="A103" s="206" t="s">
        <v>127</v>
      </c>
      <c r="C103" s="206"/>
    </row>
    <row r="104" spans="1:3">
      <c r="A104" s="206" t="s">
        <v>264</v>
      </c>
      <c r="C104" s="206"/>
    </row>
    <row r="105" spans="1:3">
      <c r="A105" s="206" t="s">
        <v>808</v>
      </c>
      <c r="C105" s="206"/>
    </row>
    <row r="106" spans="1:3">
      <c r="A106" s="206" t="s">
        <v>894</v>
      </c>
      <c r="C106" s="206"/>
    </row>
    <row r="107" spans="1:3">
      <c r="A107" s="206" t="s">
        <v>128</v>
      </c>
      <c r="C107" s="206"/>
    </row>
    <row r="108" spans="1:3">
      <c r="A108" s="206" t="s">
        <v>269</v>
      </c>
      <c r="C108" s="206"/>
    </row>
    <row r="109" spans="1:3">
      <c r="A109" s="206" t="s">
        <v>838</v>
      </c>
      <c r="C109" s="206"/>
    </row>
    <row r="110" spans="1:3">
      <c r="A110" s="206" t="s">
        <v>895</v>
      </c>
      <c r="C110" s="206"/>
    </row>
    <row r="111" spans="1:3">
      <c r="A111" s="206" t="s">
        <v>129</v>
      </c>
      <c r="C111" s="206"/>
    </row>
    <row r="112" spans="1:3">
      <c r="A112" s="206" t="s">
        <v>274</v>
      </c>
      <c r="C112" s="206"/>
    </row>
    <row r="113" spans="1:3">
      <c r="A113" s="206" t="s">
        <v>809</v>
      </c>
      <c r="C113" s="206"/>
    </row>
    <row r="114" spans="1:3">
      <c r="A114" s="206" t="s">
        <v>896</v>
      </c>
      <c r="C114" s="206"/>
    </row>
    <row r="115" spans="1:3">
      <c r="A115" s="206" t="s">
        <v>824</v>
      </c>
      <c r="C115" s="206"/>
    </row>
    <row r="116" spans="1:3">
      <c r="A116" s="206" t="s">
        <v>897</v>
      </c>
      <c r="C116" s="206"/>
    </row>
    <row r="117" spans="1:3">
      <c r="A117" s="206" t="s">
        <v>839</v>
      </c>
      <c r="C117" s="206"/>
    </row>
    <row r="118" spans="1:3">
      <c r="A118" s="206" t="s">
        <v>898</v>
      </c>
      <c r="C118" s="206"/>
    </row>
    <row r="119" spans="1:3">
      <c r="A119" s="206" t="s">
        <v>855</v>
      </c>
      <c r="C119" s="206"/>
    </row>
    <row r="120" spans="1:3">
      <c r="A120" s="206" t="s">
        <v>899</v>
      </c>
      <c r="C120" s="206"/>
    </row>
    <row r="121" spans="1:3">
      <c r="A121" s="206" t="s">
        <v>131</v>
      </c>
      <c r="C121" s="206"/>
    </row>
    <row r="122" spans="1:3">
      <c r="A122" s="206" t="s">
        <v>291</v>
      </c>
      <c r="C122" s="206"/>
    </row>
    <row r="123" spans="1:3">
      <c r="A123" s="206" t="s">
        <v>825</v>
      </c>
      <c r="C123" s="206"/>
    </row>
    <row r="124" spans="1:3">
      <c r="A124" s="206" t="s">
        <v>900</v>
      </c>
      <c r="C124" s="206"/>
    </row>
    <row r="125" spans="1:3">
      <c r="A125" s="206" t="s">
        <v>840</v>
      </c>
      <c r="C125" s="206"/>
    </row>
    <row r="126" spans="1:3">
      <c r="A126" s="206" t="s">
        <v>901</v>
      </c>
      <c r="C126" s="206"/>
    </row>
    <row r="127" spans="1:3">
      <c r="A127" s="206" t="s">
        <v>856</v>
      </c>
      <c r="C127" s="206"/>
    </row>
    <row r="128" spans="1:3">
      <c r="A128" s="206" t="s">
        <v>902</v>
      </c>
      <c r="C128" s="206"/>
    </row>
    <row r="129" spans="1:3">
      <c r="A129" s="206" t="s">
        <v>309</v>
      </c>
      <c r="C129" s="206"/>
    </row>
    <row r="130" spans="1:3">
      <c r="A130" s="206" t="s">
        <v>314</v>
      </c>
      <c r="C130" s="206"/>
    </row>
    <row r="131" spans="1:3">
      <c r="A131" s="206" t="s">
        <v>133</v>
      </c>
      <c r="C131" s="206"/>
    </row>
    <row r="132" spans="1:3">
      <c r="A132" s="206" t="s">
        <v>319</v>
      </c>
      <c r="C132" s="206"/>
    </row>
    <row r="133" spans="1:3">
      <c r="A133" s="206" t="s">
        <v>135</v>
      </c>
      <c r="C133" s="206"/>
    </row>
    <row r="134" spans="1:3">
      <c r="A134" s="206" t="s">
        <v>324</v>
      </c>
      <c r="C134" s="206"/>
    </row>
    <row r="135" spans="1:3">
      <c r="A135" s="206" t="s">
        <v>136</v>
      </c>
      <c r="C135" s="206"/>
    </row>
    <row r="136" spans="1:3">
      <c r="A136" s="206" t="s">
        <v>329</v>
      </c>
      <c r="C136" s="206"/>
    </row>
    <row r="137" spans="1:3">
      <c r="A137" s="206" t="s">
        <v>137</v>
      </c>
      <c r="C137" s="206"/>
    </row>
    <row r="138" spans="1:3">
      <c r="A138" s="206" t="s">
        <v>334</v>
      </c>
      <c r="C138" s="206"/>
    </row>
    <row r="139" spans="1:3">
      <c r="A139" s="206" t="s">
        <v>138</v>
      </c>
      <c r="C139" s="206"/>
    </row>
    <row r="140" spans="1:3">
      <c r="A140" s="206" t="s">
        <v>339</v>
      </c>
      <c r="C140" s="206"/>
    </row>
    <row r="141" spans="1:3">
      <c r="A141" s="206" t="s">
        <v>841</v>
      </c>
      <c r="C141" s="206"/>
    </row>
    <row r="142" spans="1:3">
      <c r="A142" s="206" t="s">
        <v>903</v>
      </c>
      <c r="C142" s="206"/>
    </row>
    <row r="143" spans="1:3">
      <c r="A143" s="206" t="s">
        <v>857</v>
      </c>
      <c r="C143" s="206"/>
    </row>
    <row r="144" spans="1:3">
      <c r="A144" s="206" t="s">
        <v>904</v>
      </c>
      <c r="C144" s="206"/>
    </row>
    <row r="145" spans="1:3">
      <c r="A145" s="206" t="s">
        <v>141</v>
      </c>
      <c r="C145" s="206"/>
    </row>
    <row r="146" spans="1:3">
      <c r="A146" s="206" t="s">
        <v>347</v>
      </c>
      <c r="C146" s="206"/>
    </row>
    <row r="147" spans="1:3">
      <c r="A147" s="206" t="s">
        <v>142</v>
      </c>
      <c r="C147" s="206"/>
    </row>
    <row r="148" spans="1:3">
      <c r="A148" s="206" t="s">
        <v>352</v>
      </c>
      <c r="C148" s="206"/>
    </row>
    <row r="149" spans="1:3">
      <c r="A149" s="206" t="s">
        <v>143</v>
      </c>
      <c r="C149" s="206"/>
    </row>
    <row r="150" spans="1:3">
      <c r="A150" s="206" t="s">
        <v>357</v>
      </c>
      <c r="C150" s="206"/>
    </row>
    <row r="151" spans="1:3">
      <c r="A151" s="206" t="s">
        <v>146</v>
      </c>
      <c r="C151" s="206"/>
    </row>
    <row r="152" spans="1:3">
      <c r="A152" s="206" t="s">
        <v>362</v>
      </c>
      <c r="C152" s="206"/>
    </row>
    <row r="153" spans="1:3">
      <c r="A153" s="206" t="s">
        <v>363</v>
      </c>
      <c r="C153" s="206"/>
    </row>
    <row r="154" spans="1:3">
      <c r="A154" s="206" t="s">
        <v>368</v>
      </c>
      <c r="C154" s="206"/>
    </row>
    <row r="155" spans="1:3">
      <c r="A155" s="206" t="s">
        <v>369</v>
      </c>
      <c r="C155" s="206"/>
    </row>
    <row r="156" spans="1:3">
      <c r="A156" s="206" t="s">
        <v>374</v>
      </c>
      <c r="C156" s="206"/>
    </row>
    <row r="157" spans="1:3">
      <c r="A157" s="206" t="s">
        <v>147</v>
      </c>
      <c r="C157" s="206"/>
    </row>
    <row r="158" spans="1:3">
      <c r="A158" s="206" t="s">
        <v>379</v>
      </c>
      <c r="C158" s="206"/>
    </row>
    <row r="159" spans="1:3">
      <c r="A159" s="206" t="s">
        <v>149</v>
      </c>
      <c r="C159" s="206"/>
    </row>
    <row r="160" spans="1:3">
      <c r="A160" s="206" t="s">
        <v>384</v>
      </c>
      <c r="C160" s="206"/>
    </row>
    <row r="161" spans="1:3">
      <c r="A161" s="206" t="s">
        <v>150</v>
      </c>
      <c r="C161" s="206"/>
    </row>
    <row r="162" spans="1:3">
      <c r="A162" s="206" t="s">
        <v>389</v>
      </c>
      <c r="C162" s="206"/>
    </row>
    <row r="163" spans="1:3">
      <c r="A163" s="206" t="s">
        <v>151</v>
      </c>
      <c r="C163" s="206"/>
    </row>
    <row r="164" spans="1:3">
      <c r="A164" s="206" t="s">
        <v>394</v>
      </c>
      <c r="C164" s="206"/>
    </row>
    <row r="165" spans="1:3">
      <c r="A165" s="206" t="s">
        <v>152</v>
      </c>
      <c r="C165" s="206"/>
    </row>
    <row r="166" spans="1:3">
      <c r="A166" s="206" t="s">
        <v>399</v>
      </c>
      <c r="C166" s="206"/>
    </row>
    <row r="167" spans="1:3">
      <c r="A167" s="206" t="s">
        <v>154</v>
      </c>
      <c r="C167" s="206"/>
    </row>
    <row r="168" spans="1:3">
      <c r="A168" s="206" t="s">
        <v>404</v>
      </c>
      <c r="C168" s="206"/>
    </row>
    <row r="169" spans="1:3">
      <c r="A169" s="206" t="s">
        <v>810</v>
      </c>
      <c r="C169" s="206"/>
    </row>
    <row r="170" spans="1:3">
      <c r="A170" s="206" t="s">
        <v>905</v>
      </c>
      <c r="C170" s="206"/>
    </row>
    <row r="171" spans="1:3">
      <c r="A171" s="206" t="s">
        <v>826</v>
      </c>
      <c r="C171" s="206"/>
    </row>
    <row r="172" spans="1:3">
      <c r="A172" s="206" t="s">
        <v>906</v>
      </c>
      <c r="C172" s="206"/>
    </row>
    <row r="173" spans="1:3">
      <c r="A173" s="206" t="s">
        <v>842</v>
      </c>
      <c r="C173" s="206"/>
    </row>
    <row r="174" spans="1:3">
      <c r="A174" s="206" t="s">
        <v>907</v>
      </c>
      <c r="C174" s="206"/>
    </row>
    <row r="175" spans="1:3">
      <c r="A175" s="206" t="s">
        <v>858</v>
      </c>
      <c r="C175" s="206"/>
    </row>
    <row r="176" spans="1:3">
      <c r="A176" s="206" t="s">
        <v>908</v>
      </c>
      <c r="C176" s="206"/>
    </row>
    <row r="177" spans="1:3">
      <c r="A177" s="206" t="s">
        <v>811</v>
      </c>
      <c r="C177" s="206"/>
    </row>
    <row r="178" spans="1:3">
      <c r="A178" s="206" t="s">
        <v>909</v>
      </c>
      <c r="C178" s="206"/>
    </row>
    <row r="179" spans="1:3">
      <c r="A179" s="206" t="s">
        <v>827</v>
      </c>
      <c r="C179" s="206"/>
    </row>
    <row r="180" spans="1:3">
      <c r="A180" s="206" t="s">
        <v>910</v>
      </c>
      <c r="C180" s="206"/>
    </row>
    <row r="181" spans="1:3">
      <c r="A181" s="206" t="s">
        <v>426</v>
      </c>
      <c r="C181" s="206"/>
    </row>
    <row r="182" spans="1:3">
      <c r="A182" s="206" t="s">
        <v>427</v>
      </c>
      <c r="C182" s="206"/>
    </row>
    <row r="183" spans="1:3">
      <c r="A183" s="206" t="s">
        <v>428</v>
      </c>
      <c r="C183" s="206"/>
    </row>
    <row r="184" spans="1:3">
      <c r="A184" s="206" t="s">
        <v>429</v>
      </c>
      <c r="C184" s="206"/>
    </row>
    <row r="185" spans="1:3">
      <c r="A185" s="206" t="s">
        <v>156</v>
      </c>
      <c r="C185" s="206"/>
    </row>
    <row r="186" spans="1:3">
      <c r="A186" s="206" t="s">
        <v>432</v>
      </c>
      <c r="C186" s="206"/>
    </row>
    <row r="187" spans="1:3">
      <c r="A187" s="206" t="s">
        <v>158</v>
      </c>
      <c r="C187" s="206"/>
    </row>
    <row r="188" spans="1:3">
      <c r="A188" s="206" t="s">
        <v>433</v>
      </c>
      <c r="C188" s="206"/>
    </row>
    <row r="189" spans="1:3">
      <c r="A189" s="206" t="s">
        <v>159</v>
      </c>
      <c r="C189" s="206"/>
    </row>
    <row r="190" spans="1:3">
      <c r="A190" s="206" t="s">
        <v>434</v>
      </c>
      <c r="C190" s="206"/>
    </row>
    <row r="191" spans="1:3">
      <c r="A191" s="206" t="s">
        <v>160</v>
      </c>
      <c r="C191" s="206"/>
    </row>
    <row r="192" spans="1:3">
      <c r="A192" s="206" t="s">
        <v>435</v>
      </c>
      <c r="C192" s="206"/>
    </row>
    <row r="193" spans="1:3">
      <c r="A193" s="206" t="s">
        <v>812</v>
      </c>
      <c r="C193" s="206"/>
    </row>
    <row r="194" spans="1:3">
      <c r="A194" s="206" t="s">
        <v>911</v>
      </c>
      <c r="C194" s="206"/>
    </row>
    <row r="195" spans="1:3">
      <c r="A195" s="206" t="s">
        <v>828</v>
      </c>
      <c r="C195" s="206"/>
    </row>
    <row r="196" spans="1:3">
      <c r="A196" s="206" t="s">
        <v>912</v>
      </c>
      <c r="C196" s="206"/>
    </row>
    <row r="197" spans="1:3">
      <c r="A197" s="206" t="s">
        <v>843</v>
      </c>
      <c r="C197" s="206"/>
    </row>
    <row r="198" spans="1:3">
      <c r="A198" s="206" t="s">
        <v>913</v>
      </c>
      <c r="C198" s="206"/>
    </row>
    <row r="199" spans="1:3">
      <c r="A199" s="206" t="s">
        <v>163</v>
      </c>
      <c r="C199" s="206"/>
    </row>
    <row r="200" spans="1:3">
      <c r="A200" s="206" t="s">
        <v>438</v>
      </c>
      <c r="C200" s="206"/>
    </row>
    <row r="201" spans="1:3">
      <c r="A201" s="206" t="s">
        <v>164</v>
      </c>
      <c r="C201" s="206"/>
    </row>
    <row r="202" spans="1:3">
      <c r="A202" s="206" t="s">
        <v>439</v>
      </c>
      <c r="C202" s="206"/>
    </row>
    <row r="203" spans="1:3">
      <c r="A203" s="206" t="s">
        <v>829</v>
      </c>
      <c r="C203" s="206"/>
    </row>
    <row r="204" spans="1:3">
      <c r="A204" s="206" t="s">
        <v>914</v>
      </c>
      <c r="C204" s="206"/>
    </row>
    <row r="205" spans="1:3">
      <c r="A205" s="206" t="s">
        <v>844</v>
      </c>
      <c r="C205" s="206"/>
    </row>
    <row r="206" spans="1:3">
      <c r="A206" s="206" t="s">
        <v>915</v>
      </c>
      <c r="C206" s="206"/>
    </row>
    <row r="207" spans="1:3">
      <c r="A207" s="206" t="s">
        <v>859</v>
      </c>
      <c r="C207" s="206"/>
    </row>
    <row r="208" spans="1:3">
      <c r="A208" s="206" t="s">
        <v>916</v>
      </c>
      <c r="C208" s="206"/>
    </row>
    <row r="209" spans="1:3">
      <c r="A209" s="206" t="s">
        <v>165</v>
      </c>
      <c r="C209" s="206"/>
    </row>
    <row r="210" spans="1:3">
      <c r="A210" s="206" t="s">
        <v>440</v>
      </c>
      <c r="C210" s="206"/>
    </row>
    <row r="211" spans="1:3">
      <c r="A211" s="206" t="s">
        <v>441</v>
      </c>
      <c r="C211" s="206"/>
    </row>
    <row r="212" spans="1:3">
      <c r="A212" s="206" t="s">
        <v>442</v>
      </c>
      <c r="C212" s="206"/>
    </row>
    <row r="213" spans="1:3">
      <c r="A213" s="206" t="s">
        <v>443</v>
      </c>
      <c r="C213" s="206"/>
    </row>
    <row r="214" spans="1:3">
      <c r="A214" s="206" t="s">
        <v>444</v>
      </c>
      <c r="C214" s="206"/>
    </row>
    <row r="215" spans="1:3">
      <c r="A215" s="206" t="s">
        <v>860</v>
      </c>
      <c r="C215" s="206"/>
    </row>
    <row r="216" spans="1:3">
      <c r="A216" s="206" t="s">
        <v>917</v>
      </c>
      <c r="C216" s="206"/>
    </row>
    <row r="217" spans="1:3">
      <c r="A217" s="206" t="s">
        <v>813</v>
      </c>
      <c r="C217" s="206"/>
    </row>
    <row r="218" spans="1:3">
      <c r="A218" s="206" t="s">
        <v>918</v>
      </c>
      <c r="C218" s="206"/>
    </row>
    <row r="219" spans="1:3">
      <c r="A219" s="206" t="s">
        <v>830</v>
      </c>
      <c r="C219" s="206"/>
    </row>
    <row r="220" spans="1:3">
      <c r="A220" s="206" t="s">
        <v>919</v>
      </c>
      <c r="C220" s="206"/>
    </row>
    <row r="221" spans="1:3">
      <c r="A221" s="206" t="s">
        <v>845</v>
      </c>
      <c r="C221" s="206"/>
    </row>
    <row r="222" spans="1:3">
      <c r="A222" s="206" t="s">
        <v>920</v>
      </c>
      <c r="C222" s="206"/>
    </row>
    <row r="223" spans="1:3">
      <c r="A223" s="206" t="s">
        <v>168</v>
      </c>
      <c r="C223" s="206"/>
    </row>
    <row r="224" spans="1:3">
      <c r="A224" s="206" t="s">
        <v>453</v>
      </c>
      <c r="C224" s="206"/>
    </row>
    <row r="225" spans="1:3">
      <c r="A225" s="206" t="s">
        <v>171</v>
      </c>
      <c r="C225" s="206"/>
    </row>
    <row r="226" spans="1:3">
      <c r="A226" s="206" t="s">
        <v>454</v>
      </c>
      <c r="C226" s="206"/>
    </row>
    <row r="227" spans="1:3">
      <c r="A227" s="206" t="s">
        <v>172</v>
      </c>
      <c r="C227" s="206"/>
    </row>
    <row r="228" spans="1:3">
      <c r="A228" s="206" t="s">
        <v>455</v>
      </c>
      <c r="C228" s="206"/>
    </row>
    <row r="229" spans="1:3">
      <c r="A229" s="206" t="s">
        <v>173</v>
      </c>
      <c r="C229" s="206"/>
    </row>
    <row r="230" spans="1:3">
      <c r="A230" s="206" t="s">
        <v>456</v>
      </c>
      <c r="C230" s="206"/>
    </row>
    <row r="231" spans="1:3">
      <c r="A231" s="206" t="s">
        <v>174</v>
      </c>
      <c r="C231" s="206"/>
    </row>
    <row r="232" spans="1:3">
      <c r="A232" s="206" t="s">
        <v>457</v>
      </c>
      <c r="C232" s="206"/>
    </row>
    <row r="233" spans="1:3">
      <c r="A233" s="206" t="s">
        <v>177</v>
      </c>
      <c r="C233" s="206"/>
    </row>
    <row r="234" spans="1:3">
      <c r="A234" s="206" t="s">
        <v>458</v>
      </c>
      <c r="C234" s="206"/>
    </row>
    <row r="235" spans="1:3">
      <c r="A235" s="206" t="s">
        <v>459</v>
      </c>
      <c r="C235" s="206"/>
    </row>
    <row r="236" spans="1:3">
      <c r="A236" s="206" t="s">
        <v>460</v>
      </c>
      <c r="C236" s="206"/>
    </row>
    <row r="237" spans="1:3">
      <c r="A237" s="206" t="s">
        <v>461</v>
      </c>
      <c r="C237" s="206"/>
    </row>
    <row r="238" spans="1:3">
      <c r="A238" s="206" t="s">
        <v>462</v>
      </c>
      <c r="C238" s="206"/>
    </row>
    <row r="239" spans="1:3">
      <c r="A239" s="206" t="s">
        <v>178</v>
      </c>
      <c r="C239" s="206"/>
    </row>
    <row r="240" spans="1:3">
      <c r="A240" s="206" t="s">
        <v>463</v>
      </c>
      <c r="C240" s="206"/>
    </row>
    <row r="241" spans="1:3">
      <c r="A241" s="206" t="s">
        <v>179</v>
      </c>
      <c r="C241" s="206"/>
    </row>
    <row r="242" spans="1:3">
      <c r="A242" s="206" t="s">
        <v>464</v>
      </c>
      <c r="C242" s="206"/>
    </row>
    <row r="243" spans="1:3">
      <c r="A243" s="206" t="s">
        <v>180</v>
      </c>
      <c r="C243" s="206"/>
    </row>
    <row r="244" spans="1:3">
      <c r="A244" s="206" t="s">
        <v>465</v>
      </c>
      <c r="C244" s="206"/>
    </row>
    <row r="245" spans="1:3">
      <c r="A245" s="206" t="s">
        <v>181</v>
      </c>
      <c r="C245" s="206"/>
    </row>
    <row r="246" spans="1:3">
      <c r="A246" s="206" t="s">
        <v>466</v>
      </c>
      <c r="C246" s="206"/>
    </row>
    <row r="247" spans="1:3">
      <c r="A247" s="206" t="s">
        <v>182</v>
      </c>
      <c r="C247" s="206"/>
    </row>
    <row r="248" spans="1:3">
      <c r="A248" s="206" t="s">
        <v>467</v>
      </c>
      <c r="C248" s="206"/>
    </row>
    <row r="249" spans="1:3">
      <c r="A249" s="206" t="s">
        <v>185</v>
      </c>
      <c r="C249" s="206"/>
    </row>
    <row r="250" spans="1:3">
      <c r="A250" s="206" t="s">
        <v>468</v>
      </c>
      <c r="C250" s="206"/>
    </row>
    <row r="251" spans="1:3">
      <c r="A251" s="206" t="s">
        <v>186</v>
      </c>
      <c r="C251" s="206"/>
    </row>
    <row r="252" spans="1:3">
      <c r="A252" s="206" t="s">
        <v>469</v>
      </c>
      <c r="C252" s="206"/>
    </row>
    <row r="253" spans="1:3">
      <c r="A253" s="206" t="s">
        <v>846</v>
      </c>
      <c r="C253" s="206"/>
    </row>
    <row r="254" spans="1:3">
      <c r="A254" s="206" t="s">
        <v>921</v>
      </c>
      <c r="C254" s="206"/>
    </row>
    <row r="255" spans="1:3">
      <c r="A255" s="206" t="s">
        <v>187</v>
      </c>
      <c r="C255" s="206"/>
    </row>
    <row r="256" spans="1:3">
      <c r="A256" s="206" t="s">
        <v>470</v>
      </c>
      <c r="C256" s="206"/>
    </row>
    <row r="257" spans="1:3">
      <c r="A257" s="206" t="s">
        <v>193</v>
      </c>
      <c r="C257" s="206"/>
    </row>
    <row r="258" spans="1:3">
      <c r="A258" s="206" t="s">
        <v>471</v>
      </c>
      <c r="C258" s="206"/>
    </row>
    <row r="259" spans="1:3">
      <c r="A259" s="206" t="s">
        <v>194</v>
      </c>
      <c r="C259" s="206"/>
    </row>
    <row r="260" spans="1:3">
      <c r="A260" s="206" t="s">
        <v>195</v>
      </c>
      <c r="C260" s="206"/>
    </row>
    <row r="261" spans="1:3">
      <c r="A261" s="206" t="s">
        <v>196</v>
      </c>
      <c r="C261" s="206"/>
    </row>
    <row r="262" spans="1:3">
      <c r="A262" s="206" t="s">
        <v>472</v>
      </c>
      <c r="C262" s="206"/>
    </row>
    <row r="263" spans="1:3">
      <c r="A263" s="206" t="s">
        <v>199</v>
      </c>
      <c r="C263" s="206"/>
    </row>
    <row r="264" spans="1:3">
      <c r="A264" s="206" t="s">
        <v>200</v>
      </c>
      <c r="C264" s="206"/>
    </row>
    <row r="265" spans="1:3">
      <c r="A265" s="206" t="s">
        <v>473</v>
      </c>
      <c r="C265" s="206"/>
    </row>
    <row r="266" spans="1:3">
      <c r="A266" s="206" t="s">
        <v>201</v>
      </c>
      <c r="C266" s="206"/>
    </row>
    <row r="267" spans="1:3">
      <c r="A267" s="206" t="s">
        <v>861</v>
      </c>
      <c r="C267" s="206"/>
    </row>
    <row r="268" spans="1:3">
      <c r="A268" s="206" t="s">
        <v>922</v>
      </c>
      <c r="C268" s="206"/>
    </row>
    <row r="269" spans="1:3">
      <c r="A269" s="206" t="s">
        <v>204</v>
      </c>
      <c r="C269" s="206"/>
    </row>
    <row r="270" spans="1:3">
      <c r="A270" s="206" t="s">
        <v>474</v>
      </c>
      <c r="C270" s="206"/>
    </row>
    <row r="271" spans="1:3">
      <c r="A271" s="206" t="s">
        <v>475</v>
      </c>
      <c r="C271" s="206"/>
    </row>
    <row r="272" spans="1:3">
      <c r="A272" s="206" t="s">
        <v>923</v>
      </c>
      <c r="C272" s="206"/>
    </row>
    <row r="273" spans="1:3">
      <c r="A273" s="206" t="s">
        <v>205</v>
      </c>
      <c r="C273" s="206"/>
    </row>
    <row r="274" spans="1:3">
      <c r="A274" s="206" t="s">
        <v>476</v>
      </c>
      <c r="C274" s="206"/>
    </row>
    <row r="275" spans="1:3">
      <c r="A275" s="206" t="s">
        <v>206</v>
      </c>
      <c r="C275" s="206"/>
    </row>
    <row r="276" spans="1:3">
      <c r="A276" s="206" t="s">
        <v>588</v>
      </c>
      <c r="C276" s="206"/>
    </row>
    <row r="277" spans="1:3">
      <c r="A277" s="206" t="s">
        <v>207</v>
      </c>
      <c r="C277" s="206"/>
    </row>
    <row r="278" spans="1:3">
      <c r="A278" s="206" t="s">
        <v>210</v>
      </c>
      <c r="C278" s="206"/>
    </row>
    <row r="279" spans="1:3">
      <c r="A279" s="206" t="s">
        <v>211</v>
      </c>
      <c r="C279" s="206"/>
    </row>
    <row r="280" spans="1:3">
      <c r="A280" s="206" t="s">
        <v>212</v>
      </c>
      <c r="C280" s="206"/>
    </row>
    <row r="281" spans="1:3">
      <c r="A281" s="206" t="s">
        <v>213</v>
      </c>
      <c r="C281" s="206"/>
    </row>
    <row r="282" spans="1:3">
      <c r="A282" s="206" t="s">
        <v>216</v>
      </c>
      <c r="C282" s="206"/>
    </row>
    <row r="283" spans="1:3">
      <c r="A283" s="206" t="s">
        <v>217</v>
      </c>
      <c r="C283" s="206"/>
    </row>
    <row r="284" spans="1:3">
      <c r="A284" s="206" t="s">
        <v>477</v>
      </c>
      <c r="C284" s="206"/>
    </row>
    <row r="285" spans="1:3">
      <c r="A285" s="206" t="s">
        <v>218</v>
      </c>
      <c r="C285" s="206"/>
    </row>
    <row r="286" spans="1:3">
      <c r="A286" s="206" t="s">
        <v>478</v>
      </c>
      <c r="C286" s="206"/>
    </row>
    <row r="287" spans="1:3">
      <c r="A287" s="206" t="s">
        <v>219</v>
      </c>
      <c r="C287" s="206"/>
    </row>
    <row r="288" spans="1:3">
      <c r="A288" s="206" t="s">
        <v>479</v>
      </c>
      <c r="C288" s="206"/>
    </row>
    <row r="289" spans="1:3">
      <c r="A289" s="206" t="s">
        <v>222</v>
      </c>
      <c r="C289" s="206"/>
    </row>
    <row r="290" spans="1:3">
      <c r="A290" s="206" t="s">
        <v>480</v>
      </c>
      <c r="C290" s="206"/>
    </row>
    <row r="291" spans="1:3">
      <c r="A291" s="206" t="s">
        <v>223</v>
      </c>
      <c r="C291" s="206"/>
    </row>
    <row r="292" spans="1:3">
      <c r="A292" s="206" t="s">
        <v>481</v>
      </c>
      <c r="C292" s="206"/>
    </row>
    <row r="293" spans="1:3">
      <c r="A293" s="206" t="s">
        <v>224</v>
      </c>
      <c r="C293" s="206"/>
    </row>
    <row r="294" spans="1:3">
      <c r="A294" s="206" t="s">
        <v>225</v>
      </c>
      <c r="C294" s="206"/>
    </row>
    <row r="295" spans="1:3">
      <c r="A295" s="206" t="s">
        <v>482</v>
      </c>
      <c r="C295" s="206"/>
    </row>
    <row r="296" spans="1:3">
      <c r="A296" s="206" t="s">
        <v>228</v>
      </c>
      <c r="C296" s="206"/>
    </row>
    <row r="297" spans="1:3">
      <c r="A297" s="206" t="s">
        <v>483</v>
      </c>
      <c r="C297" s="206"/>
    </row>
    <row r="298" spans="1:3">
      <c r="A298" s="206" t="s">
        <v>229</v>
      </c>
      <c r="C298" s="206"/>
    </row>
    <row r="299" spans="1:3">
      <c r="A299" s="206" t="s">
        <v>484</v>
      </c>
      <c r="C299" s="206"/>
    </row>
    <row r="300" spans="1:3">
      <c r="A300" s="206" t="s">
        <v>568</v>
      </c>
      <c r="C300" s="206"/>
    </row>
    <row r="301" spans="1:3">
      <c r="A301" s="206" t="s">
        <v>569</v>
      </c>
      <c r="C301" s="206"/>
    </row>
    <row r="302" spans="1:3">
      <c r="A302" s="206" t="s">
        <v>230</v>
      </c>
      <c r="C302" s="206"/>
    </row>
    <row r="303" spans="1:3">
      <c r="A303" s="206" t="s">
        <v>485</v>
      </c>
      <c r="C303" s="206"/>
    </row>
    <row r="304" spans="1:3">
      <c r="A304" s="206" t="s">
        <v>233</v>
      </c>
      <c r="C304" s="206"/>
    </row>
    <row r="305" spans="1:3">
      <c r="A305" s="206" t="s">
        <v>234</v>
      </c>
      <c r="C305" s="206"/>
    </row>
    <row r="306" spans="1:3">
      <c r="A306" s="206" t="s">
        <v>486</v>
      </c>
      <c r="C306" s="206"/>
    </row>
    <row r="307" spans="1:3">
      <c r="A307" s="206" t="s">
        <v>235</v>
      </c>
      <c r="C307" s="206"/>
    </row>
    <row r="308" spans="1:3">
      <c r="A308" s="206" t="s">
        <v>487</v>
      </c>
      <c r="C308" s="206"/>
    </row>
    <row r="309" spans="1:3">
      <c r="A309" s="206" t="s">
        <v>236</v>
      </c>
      <c r="C309" s="206"/>
    </row>
    <row r="310" spans="1:3">
      <c r="A310" s="206" t="s">
        <v>488</v>
      </c>
      <c r="C310" s="206"/>
    </row>
    <row r="311" spans="1:3">
      <c r="A311" s="206" t="s">
        <v>239</v>
      </c>
      <c r="C311" s="206"/>
    </row>
    <row r="312" spans="1:3">
      <c r="A312" s="206" t="s">
        <v>240</v>
      </c>
      <c r="C312" s="206"/>
    </row>
    <row r="313" spans="1:3">
      <c r="A313" s="206" t="s">
        <v>241</v>
      </c>
      <c r="C313" s="206"/>
    </row>
    <row r="314" spans="1:3">
      <c r="A314" s="206" t="s">
        <v>242</v>
      </c>
      <c r="C314" s="206"/>
    </row>
    <row r="315" spans="1:3">
      <c r="A315" s="206" t="s">
        <v>245</v>
      </c>
      <c r="C315" s="206"/>
    </row>
    <row r="316" spans="1:3">
      <c r="A316" s="206" t="s">
        <v>489</v>
      </c>
      <c r="C316" s="206"/>
    </row>
    <row r="317" spans="1:3">
      <c r="A317" s="206" t="s">
        <v>246</v>
      </c>
      <c r="C317" s="206"/>
    </row>
    <row r="318" spans="1:3">
      <c r="A318" s="206" t="s">
        <v>490</v>
      </c>
      <c r="C318" s="206"/>
    </row>
    <row r="319" spans="1:3">
      <c r="A319" s="206" t="s">
        <v>247</v>
      </c>
      <c r="C319" s="206"/>
    </row>
    <row r="320" spans="1:3">
      <c r="A320" s="206" t="s">
        <v>248</v>
      </c>
      <c r="C320" s="206"/>
    </row>
    <row r="321" spans="1:3">
      <c r="A321" s="206" t="s">
        <v>570</v>
      </c>
      <c r="C321" s="206"/>
    </row>
    <row r="322" spans="1:3">
      <c r="A322" s="206" t="s">
        <v>250</v>
      </c>
      <c r="C322" s="206"/>
    </row>
    <row r="323" spans="1:3">
      <c r="A323" s="206" t="s">
        <v>571</v>
      </c>
      <c r="C323" s="206"/>
    </row>
    <row r="324" spans="1:3">
      <c r="A324" s="206" t="s">
        <v>251</v>
      </c>
      <c r="C324" s="206"/>
    </row>
    <row r="325" spans="1:3">
      <c r="A325" s="206" t="s">
        <v>491</v>
      </c>
      <c r="C325" s="206"/>
    </row>
    <row r="326" spans="1:3">
      <c r="A326" s="206" t="s">
        <v>252</v>
      </c>
      <c r="C326" s="206"/>
    </row>
    <row r="327" spans="1:3">
      <c r="A327" s="206" t="s">
        <v>253</v>
      </c>
      <c r="C327" s="206"/>
    </row>
    <row r="328" spans="1:3">
      <c r="A328" s="206" t="s">
        <v>492</v>
      </c>
      <c r="C328" s="206"/>
    </row>
    <row r="329" spans="1:3">
      <c r="A329" s="206" t="s">
        <v>255</v>
      </c>
      <c r="C329" s="206"/>
    </row>
    <row r="330" spans="1:3">
      <c r="A330" s="206" t="s">
        <v>493</v>
      </c>
      <c r="C330" s="206"/>
    </row>
    <row r="331" spans="1:3">
      <c r="A331" s="206" t="s">
        <v>256</v>
      </c>
      <c r="C331" s="206"/>
    </row>
    <row r="332" spans="1:3">
      <c r="A332" s="206" t="s">
        <v>572</v>
      </c>
      <c r="C332" s="206"/>
    </row>
    <row r="333" spans="1:3">
      <c r="A333" s="206" t="s">
        <v>257</v>
      </c>
      <c r="C333" s="206"/>
    </row>
    <row r="334" spans="1:3">
      <c r="A334" s="206" t="s">
        <v>494</v>
      </c>
      <c r="C334" s="206"/>
    </row>
    <row r="335" spans="1:3">
      <c r="A335" s="206" t="s">
        <v>258</v>
      </c>
      <c r="C335" s="206"/>
    </row>
    <row r="336" spans="1:3">
      <c r="A336" s="206" t="s">
        <v>260</v>
      </c>
      <c r="C336" s="206"/>
    </row>
    <row r="337" spans="1:3">
      <c r="A337" s="206" t="s">
        <v>261</v>
      </c>
      <c r="C337" s="206"/>
    </row>
    <row r="338" spans="1:3">
      <c r="A338" s="206" t="s">
        <v>262</v>
      </c>
      <c r="C338" s="206"/>
    </row>
    <row r="339" spans="1:3">
      <c r="A339" s="206" t="s">
        <v>573</v>
      </c>
      <c r="C339" s="206"/>
    </row>
    <row r="340" spans="1:3">
      <c r="A340" s="206" t="s">
        <v>263</v>
      </c>
      <c r="C340" s="206"/>
    </row>
    <row r="341" spans="1:3">
      <c r="A341" s="206" t="s">
        <v>495</v>
      </c>
      <c r="C341" s="206"/>
    </row>
    <row r="342" spans="1:3">
      <c r="A342" s="206" t="s">
        <v>265</v>
      </c>
      <c r="C342" s="206"/>
    </row>
    <row r="343" spans="1:3">
      <c r="A343" s="206" t="s">
        <v>266</v>
      </c>
      <c r="C343" s="206"/>
    </row>
    <row r="344" spans="1:3">
      <c r="A344" s="206" t="s">
        <v>496</v>
      </c>
      <c r="C344" s="206"/>
    </row>
    <row r="345" spans="1:3">
      <c r="A345" s="206" t="s">
        <v>267</v>
      </c>
      <c r="C345" s="206"/>
    </row>
    <row r="346" spans="1:3">
      <c r="A346" s="206" t="s">
        <v>497</v>
      </c>
      <c r="C346" s="206"/>
    </row>
    <row r="347" spans="1:3">
      <c r="A347" s="206" t="s">
        <v>268</v>
      </c>
      <c r="C347" s="206"/>
    </row>
    <row r="348" spans="1:3">
      <c r="A348" s="206" t="s">
        <v>270</v>
      </c>
      <c r="C348" s="206"/>
    </row>
    <row r="349" spans="1:3">
      <c r="A349" s="206" t="s">
        <v>574</v>
      </c>
      <c r="C349" s="206"/>
    </row>
    <row r="350" spans="1:3">
      <c r="A350" s="206" t="s">
        <v>271</v>
      </c>
      <c r="C350" s="206"/>
    </row>
    <row r="351" spans="1:3">
      <c r="A351" s="206" t="s">
        <v>272</v>
      </c>
      <c r="C351" s="206"/>
    </row>
    <row r="352" spans="1:3">
      <c r="A352" s="206" t="s">
        <v>273</v>
      </c>
      <c r="C352" s="206"/>
    </row>
    <row r="353" spans="1:3">
      <c r="A353" s="206" t="s">
        <v>276</v>
      </c>
      <c r="C353" s="206"/>
    </row>
    <row r="354" spans="1:3">
      <c r="A354" s="206" t="s">
        <v>575</v>
      </c>
      <c r="C354" s="206"/>
    </row>
    <row r="355" spans="1:3">
      <c r="A355" s="206" t="s">
        <v>689</v>
      </c>
      <c r="C355" s="206"/>
    </row>
    <row r="356" spans="1:3">
      <c r="A356" s="206" t="s">
        <v>277</v>
      </c>
      <c r="C356" s="206"/>
    </row>
    <row r="357" spans="1:3">
      <c r="A357" s="206" t="s">
        <v>278</v>
      </c>
      <c r="C357" s="206"/>
    </row>
    <row r="358" spans="1:3">
      <c r="A358" s="206" t="s">
        <v>498</v>
      </c>
      <c r="C358" s="206"/>
    </row>
    <row r="359" spans="1:3">
      <c r="A359" s="206" t="s">
        <v>279</v>
      </c>
      <c r="C359" s="206"/>
    </row>
    <row r="360" spans="1:3">
      <c r="A360" s="206" t="s">
        <v>282</v>
      </c>
      <c r="C360" s="206"/>
    </row>
    <row r="361" spans="1:3">
      <c r="A361" s="206" t="s">
        <v>283</v>
      </c>
      <c r="C361" s="206"/>
    </row>
    <row r="362" spans="1:3">
      <c r="A362" s="206" t="s">
        <v>284</v>
      </c>
      <c r="C362" s="206"/>
    </row>
    <row r="363" spans="1:3">
      <c r="A363" s="206" t="s">
        <v>499</v>
      </c>
      <c r="C363" s="206"/>
    </row>
    <row r="364" spans="1:3">
      <c r="A364" s="206" t="s">
        <v>285</v>
      </c>
      <c r="C364" s="206"/>
    </row>
    <row r="365" spans="1:3">
      <c r="A365" s="206" t="s">
        <v>500</v>
      </c>
      <c r="C365" s="206"/>
    </row>
    <row r="366" spans="1:3">
      <c r="A366" s="206" t="s">
        <v>287</v>
      </c>
      <c r="C366" s="206"/>
    </row>
    <row r="367" spans="1:3">
      <c r="A367" s="206" t="s">
        <v>501</v>
      </c>
      <c r="C367" s="206"/>
    </row>
    <row r="368" spans="1:3">
      <c r="A368" s="206" t="s">
        <v>288</v>
      </c>
      <c r="C368" s="206"/>
    </row>
    <row r="369" spans="1:3">
      <c r="A369" s="206" t="s">
        <v>289</v>
      </c>
      <c r="C369" s="206"/>
    </row>
    <row r="370" spans="1:3">
      <c r="A370" s="206" t="s">
        <v>502</v>
      </c>
      <c r="C370" s="206"/>
    </row>
    <row r="371" spans="1:3">
      <c r="A371" s="206" t="s">
        <v>503</v>
      </c>
      <c r="C371" s="206"/>
    </row>
    <row r="372" spans="1:3">
      <c r="A372" s="206" t="s">
        <v>504</v>
      </c>
      <c r="C372" s="206"/>
    </row>
    <row r="373" spans="1:3">
      <c r="A373" s="206" t="s">
        <v>505</v>
      </c>
      <c r="C373" s="206"/>
    </row>
    <row r="374" spans="1:3">
      <c r="A374" s="206" t="s">
        <v>506</v>
      </c>
      <c r="C374" s="206"/>
    </row>
    <row r="375" spans="1:3">
      <c r="A375" s="206" t="s">
        <v>507</v>
      </c>
      <c r="C375" s="206"/>
    </row>
    <row r="376" spans="1:3">
      <c r="A376" s="206" t="s">
        <v>508</v>
      </c>
      <c r="C376" s="206"/>
    </row>
    <row r="377" spans="1:3">
      <c r="A377" s="206" t="s">
        <v>509</v>
      </c>
      <c r="C377" s="206"/>
    </row>
    <row r="378" spans="1:3">
      <c r="A378" s="206" t="s">
        <v>510</v>
      </c>
      <c r="C378" s="206"/>
    </row>
    <row r="379" spans="1:3">
      <c r="A379" s="206" t="s">
        <v>511</v>
      </c>
      <c r="C379" s="206"/>
    </row>
    <row r="380" spans="1:3">
      <c r="A380" s="206" t="s">
        <v>512</v>
      </c>
      <c r="C380" s="206"/>
    </row>
    <row r="381" spans="1:3">
      <c r="A381" s="206" t="s">
        <v>513</v>
      </c>
      <c r="C381" s="206"/>
    </row>
    <row r="382" spans="1:3">
      <c r="A382" s="206" t="s">
        <v>290</v>
      </c>
      <c r="C382" s="206"/>
    </row>
    <row r="383" spans="1:3">
      <c r="A383" s="206" t="s">
        <v>293</v>
      </c>
      <c r="C383" s="206"/>
    </row>
    <row r="384" spans="1:3">
      <c r="A384" s="206" t="s">
        <v>514</v>
      </c>
      <c r="C384" s="206"/>
    </row>
    <row r="385" spans="1:3">
      <c r="A385" s="206" t="s">
        <v>294</v>
      </c>
      <c r="C385" s="206"/>
    </row>
    <row r="386" spans="1:3">
      <c r="A386" s="206" t="s">
        <v>295</v>
      </c>
      <c r="C386" s="206"/>
    </row>
    <row r="387" spans="1:3">
      <c r="A387" s="206" t="s">
        <v>296</v>
      </c>
      <c r="C387" s="206"/>
    </row>
    <row r="388" spans="1:3">
      <c r="A388" s="206" t="s">
        <v>299</v>
      </c>
      <c r="C388" s="206"/>
    </row>
    <row r="389" spans="1:3">
      <c r="A389" s="206" t="s">
        <v>300</v>
      </c>
      <c r="C389" s="206"/>
    </row>
    <row r="390" spans="1:3">
      <c r="A390" s="206" t="s">
        <v>301</v>
      </c>
      <c r="C390" s="206"/>
    </row>
    <row r="391" spans="1:3">
      <c r="A391" s="206" t="s">
        <v>302</v>
      </c>
      <c r="C391" s="206"/>
    </row>
    <row r="392" spans="1:3">
      <c r="A392" s="206" t="s">
        <v>305</v>
      </c>
      <c r="C392" s="206"/>
    </row>
    <row r="393" spans="1:3">
      <c r="A393" s="206" t="s">
        <v>576</v>
      </c>
      <c r="C393" s="206"/>
    </row>
    <row r="394" spans="1:3">
      <c r="A394" s="206" t="s">
        <v>515</v>
      </c>
      <c r="C394" s="206"/>
    </row>
    <row r="395" spans="1:3">
      <c r="A395" s="206" t="s">
        <v>516</v>
      </c>
      <c r="C395" s="206"/>
    </row>
    <row r="396" spans="1:3">
      <c r="A396" s="206" t="s">
        <v>517</v>
      </c>
      <c r="C396" s="206"/>
    </row>
    <row r="397" spans="1:3">
      <c r="A397" s="206" t="s">
        <v>306</v>
      </c>
      <c r="C397" s="206"/>
    </row>
    <row r="398" spans="1:3">
      <c r="A398" s="206" t="s">
        <v>307</v>
      </c>
      <c r="C398" s="206"/>
    </row>
    <row r="399" spans="1:3">
      <c r="A399" s="206" t="s">
        <v>518</v>
      </c>
      <c r="C399" s="206"/>
    </row>
    <row r="400" spans="1:3">
      <c r="A400" s="206" t="s">
        <v>310</v>
      </c>
      <c r="C400" s="206"/>
    </row>
    <row r="401" spans="1:3">
      <c r="A401" s="206" t="s">
        <v>311</v>
      </c>
      <c r="C401" s="206"/>
    </row>
    <row r="402" spans="1:3">
      <c r="A402" s="206" t="s">
        <v>312</v>
      </c>
      <c r="C402" s="206"/>
    </row>
    <row r="403" spans="1:3">
      <c r="A403" s="206" t="s">
        <v>313</v>
      </c>
      <c r="C403" s="206"/>
    </row>
    <row r="404" spans="1:3">
      <c r="A404" s="206" t="s">
        <v>315</v>
      </c>
      <c r="C404" s="206"/>
    </row>
    <row r="405" spans="1:3">
      <c r="A405" s="206" t="s">
        <v>316</v>
      </c>
      <c r="C405" s="206"/>
    </row>
    <row r="406" spans="1:3">
      <c r="A406" s="206" t="s">
        <v>519</v>
      </c>
      <c r="C406" s="206"/>
    </row>
    <row r="407" spans="1:3">
      <c r="A407" s="206" t="s">
        <v>317</v>
      </c>
      <c r="C407" s="206"/>
    </row>
    <row r="408" spans="1:3">
      <c r="A408" s="206" t="s">
        <v>318</v>
      </c>
      <c r="C408" s="206"/>
    </row>
    <row r="409" spans="1:3">
      <c r="A409" s="206" t="s">
        <v>320</v>
      </c>
      <c r="C409" s="206"/>
    </row>
    <row r="410" spans="1:3">
      <c r="A410" s="206" t="s">
        <v>321</v>
      </c>
      <c r="C410" s="206"/>
    </row>
    <row r="411" spans="1:3">
      <c r="A411" s="206" t="s">
        <v>322</v>
      </c>
      <c r="C411" s="206"/>
    </row>
    <row r="412" spans="1:3">
      <c r="A412" s="206" t="s">
        <v>323</v>
      </c>
      <c r="C412" s="206"/>
    </row>
    <row r="413" spans="1:3">
      <c r="A413" s="206" t="s">
        <v>520</v>
      </c>
      <c r="C413" s="206"/>
    </row>
    <row r="414" spans="1:3">
      <c r="A414" s="206" t="s">
        <v>325</v>
      </c>
      <c r="C414" s="206"/>
    </row>
    <row r="415" spans="1:3">
      <c r="A415" s="206" t="s">
        <v>521</v>
      </c>
      <c r="C415" s="206"/>
    </row>
    <row r="416" spans="1:3">
      <c r="A416" s="206" t="s">
        <v>326</v>
      </c>
      <c r="C416" s="206"/>
    </row>
    <row r="417" spans="1:3">
      <c r="A417" s="206" t="s">
        <v>327</v>
      </c>
      <c r="C417" s="206"/>
    </row>
    <row r="418" spans="1:3">
      <c r="A418" s="206" t="s">
        <v>522</v>
      </c>
      <c r="C418" s="206"/>
    </row>
    <row r="419" spans="1:3">
      <c r="A419" s="206" t="s">
        <v>328</v>
      </c>
      <c r="C419" s="206"/>
    </row>
    <row r="420" spans="1:3">
      <c r="A420" s="206" t="s">
        <v>523</v>
      </c>
      <c r="C420" s="206"/>
    </row>
    <row r="421" spans="1:3">
      <c r="A421" s="206" t="s">
        <v>330</v>
      </c>
      <c r="C421" s="206"/>
    </row>
    <row r="422" spans="1:3">
      <c r="A422" s="206" t="s">
        <v>524</v>
      </c>
      <c r="C422" s="206"/>
    </row>
    <row r="423" spans="1:3">
      <c r="A423" s="206" t="s">
        <v>589</v>
      </c>
      <c r="C423" s="206"/>
    </row>
    <row r="424" spans="1:3">
      <c r="A424" s="206" t="s">
        <v>331</v>
      </c>
      <c r="C424" s="206"/>
    </row>
    <row r="425" spans="1:3">
      <c r="A425" s="206" t="s">
        <v>332</v>
      </c>
      <c r="C425" s="206"/>
    </row>
    <row r="426" spans="1:3">
      <c r="A426" s="206" t="s">
        <v>333</v>
      </c>
      <c r="C426" s="206"/>
    </row>
    <row r="427" spans="1:3">
      <c r="A427" s="206" t="s">
        <v>525</v>
      </c>
      <c r="C427" s="206"/>
    </row>
    <row r="428" spans="1:3">
      <c r="A428" s="206" t="s">
        <v>335</v>
      </c>
      <c r="C428" s="206"/>
    </row>
    <row r="429" spans="1:3">
      <c r="A429" s="206" t="s">
        <v>577</v>
      </c>
      <c r="C429" s="206"/>
    </row>
    <row r="430" spans="1:3">
      <c r="A430" s="206" t="s">
        <v>336</v>
      </c>
      <c r="C430" s="206"/>
    </row>
    <row r="431" spans="1:3">
      <c r="A431" s="206" t="s">
        <v>578</v>
      </c>
      <c r="C431" s="206"/>
    </row>
    <row r="432" spans="1:3">
      <c r="A432" s="206" t="s">
        <v>337</v>
      </c>
      <c r="C432" s="206"/>
    </row>
    <row r="433" spans="1:3">
      <c r="A433" s="206" t="s">
        <v>579</v>
      </c>
      <c r="C433" s="206"/>
    </row>
    <row r="434" spans="1:3">
      <c r="A434" s="206" t="s">
        <v>338</v>
      </c>
      <c r="C434" s="206"/>
    </row>
    <row r="435" spans="1:3">
      <c r="A435" s="206" t="s">
        <v>526</v>
      </c>
      <c r="C435" s="206"/>
    </row>
    <row r="436" spans="1:3">
      <c r="A436" s="206" t="s">
        <v>340</v>
      </c>
      <c r="C436" s="206"/>
    </row>
    <row r="437" spans="1:3">
      <c r="A437" s="206" t="s">
        <v>341</v>
      </c>
      <c r="C437" s="206"/>
    </row>
    <row r="438" spans="1:3">
      <c r="A438" s="206" t="s">
        <v>342</v>
      </c>
      <c r="C438" s="206"/>
    </row>
    <row r="439" spans="1:3">
      <c r="A439" s="206" t="s">
        <v>527</v>
      </c>
      <c r="C439" s="206"/>
    </row>
    <row r="440" spans="1:3">
      <c r="A440" s="206" t="s">
        <v>343</v>
      </c>
      <c r="C440" s="206"/>
    </row>
    <row r="441" spans="1:3">
      <c r="A441" s="206" t="s">
        <v>344</v>
      </c>
      <c r="C441" s="206"/>
    </row>
    <row r="442" spans="1:3">
      <c r="A442" s="206" t="s">
        <v>345</v>
      </c>
      <c r="C442" s="206"/>
    </row>
    <row r="443" spans="1:3">
      <c r="A443" s="206" t="s">
        <v>346</v>
      </c>
      <c r="C443" s="206"/>
    </row>
    <row r="444" spans="1:3">
      <c r="A444" s="206" t="s">
        <v>348</v>
      </c>
      <c r="C444" s="206"/>
    </row>
    <row r="445" spans="1:3">
      <c r="A445" s="206" t="s">
        <v>580</v>
      </c>
      <c r="C445" s="206"/>
    </row>
    <row r="446" spans="1:3">
      <c r="A446" s="206" t="s">
        <v>349</v>
      </c>
      <c r="C446" s="206"/>
    </row>
    <row r="447" spans="1:3">
      <c r="A447" s="206" t="s">
        <v>350</v>
      </c>
      <c r="C447" s="206"/>
    </row>
    <row r="448" spans="1:3">
      <c r="A448" s="206" t="s">
        <v>351</v>
      </c>
      <c r="C448" s="206"/>
    </row>
    <row r="449" spans="1:3">
      <c r="A449" s="206" t="s">
        <v>528</v>
      </c>
      <c r="C449" s="206"/>
    </row>
    <row r="450" spans="1:3">
      <c r="A450" s="206" t="s">
        <v>353</v>
      </c>
      <c r="C450" s="206"/>
    </row>
    <row r="451" spans="1:3">
      <c r="A451" s="206" t="s">
        <v>354</v>
      </c>
      <c r="C451" s="206"/>
    </row>
    <row r="452" spans="1:3">
      <c r="A452" s="206" t="s">
        <v>355</v>
      </c>
      <c r="C452" s="206"/>
    </row>
    <row r="453" spans="1:3">
      <c r="A453" s="206" t="s">
        <v>356</v>
      </c>
      <c r="C453" s="206"/>
    </row>
    <row r="454" spans="1:3">
      <c r="A454" s="206" t="s">
        <v>358</v>
      </c>
      <c r="C454" s="206"/>
    </row>
    <row r="455" spans="1:3">
      <c r="A455" s="206" t="s">
        <v>529</v>
      </c>
      <c r="C455" s="206"/>
    </row>
    <row r="456" spans="1:3">
      <c r="A456" s="206" t="s">
        <v>359</v>
      </c>
      <c r="C456" s="206"/>
    </row>
    <row r="457" spans="1:3">
      <c r="A457" s="206" t="s">
        <v>530</v>
      </c>
      <c r="C457" s="206"/>
    </row>
    <row r="458" spans="1:3">
      <c r="A458" s="206" t="s">
        <v>360</v>
      </c>
      <c r="C458" s="206"/>
    </row>
    <row r="459" spans="1:3">
      <c r="A459" s="206" t="s">
        <v>361</v>
      </c>
      <c r="C459" s="206"/>
    </row>
    <row r="460" spans="1:3">
      <c r="A460" s="206" t="s">
        <v>531</v>
      </c>
      <c r="C460" s="206"/>
    </row>
    <row r="461" spans="1:3">
      <c r="A461" s="206" t="s">
        <v>364</v>
      </c>
      <c r="C461" s="206"/>
    </row>
    <row r="462" spans="1:3">
      <c r="A462" s="206" t="s">
        <v>365</v>
      </c>
      <c r="C462" s="206"/>
    </row>
    <row r="463" spans="1:3">
      <c r="A463" s="206" t="s">
        <v>366</v>
      </c>
      <c r="C463" s="206"/>
    </row>
    <row r="464" spans="1:3">
      <c r="A464" s="206" t="s">
        <v>532</v>
      </c>
      <c r="C464" s="206"/>
    </row>
    <row r="465" spans="1:3">
      <c r="A465" s="206" t="s">
        <v>367</v>
      </c>
      <c r="C465" s="206"/>
    </row>
    <row r="466" spans="1:3">
      <c r="A466" s="206" t="s">
        <v>370</v>
      </c>
      <c r="C466" s="206"/>
    </row>
    <row r="467" spans="1:3">
      <c r="A467" s="206" t="s">
        <v>371</v>
      </c>
      <c r="C467" s="206"/>
    </row>
    <row r="468" spans="1:3">
      <c r="A468" s="206" t="s">
        <v>372</v>
      </c>
      <c r="C468" s="206"/>
    </row>
    <row r="469" spans="1:3">
      <c r="A469" s="206" t="s">
        <v>373</v>
      </c>
      <c r="C469" s="206"/>
    </row>
    <row r="470" spans="1:3">
      <c r="A470" s="206" t="s">
        <v>581</v>
      </c>
      <c r="C470" s="206"/>
    </row>
    <row r="471" spans="1:3">
      <c r="A471" s="206" t="s">
        <v>375</v>
      </c>
      <c r="C471" s="206"/>
    </row>
    <row r="472" spans="1:3">
      <c r="A472" s="206" t="s">
        <v>376</v>
      </c>
      <c r="C472" s="206"/>
    </row>
    <row r="473" spans="1:3">
      <c r="A473" s="206" t="s">
        <v>377</v>
      </c>
      <c r="C473" s="206"/>
    </row>
    <row r="474" spans="1:3">
      <c r="A474" s="206" t="s">
        <v>378</v>
      </c>
      <c r="C474" s="206"/>
    </row>
    <row r="475" spans="1:3">
      <c r="A475" s="206" t="s">
        <v>380</v>
      </c>
      <c r="C475" s="206"/>
    </row>
    <row r="476" spans="1:3">
      <c r="A476" s="206" t="s">
        <v>381</v>
      </c>
      <c r="C476" s="206"/>
    </row>
    <row r="477" spans="1:3">
      <c r="A477" s="206" t="s">
        <v>533</v>
      </c>
      <c r="C477" s="206"/>
    </row>
    <row r="478" spans="1:3">
      <c r="A478" s="206" t="s">
        <v>382</v>
      </c>
      <c r="C478" s="206"/>
    </row>
    <row r="479" spans="1:3">
      <c r="A479" s="206" t="s">
        <v>383</v>
      </c>
      <c r="C479" s="206"/>
    </row>
    <row r="480" spans="1:3">
      <c r="A480" s="206" t="s">
        <v>385</v>
      </c>
      <c r="C480" s="206"/>
    </row>
    <row r="481" spans="1:3">
      <c r="A481" s="206" t="s">
        <v>386</v>
      </c>
      <c r="C481" s="206"/>
    </row>
    <row r="482" spans="1:3">
      <c r="A482" s="206" t="s">
        <v>534</v>
      </c>
      <c r="C482" s="206"/>
    </row>
    <row r="483" spans="1:3">
      <c r="A483" s="206" t="s">
        <v>387</v>
      </c>
      <c r="C483" s="206"/>
    </row>
    <row r="484" spans="1:3">
      <c r="A484" s="206" t="s">
        <v>388</v>
      </c>
      <c r="C484" s="206"/>
    </row>
    <row r="485" spans="1:3">
      <c r="A485" s="206" t="s">
        <v>535</v>
      </c>
      <c r="C485" s="206"/>
    </row>
    <row r="486" spans="1:3">
      <c r="A486" s="206" t="s">
        <v>390</v>
      </c>
      <c r="C486" s="206"/>
    </row>
    <row r="487" spans="1:3">
      <c r="A487" s="206" t="s">
        <v>391</v>
      </c>
      <c r="C487" s="206"/>
    </row>
    <row r="488" spans="1:3">
      <c r="A488" s="206" t="s">
        <v>582</v>
      </c>
      <c r="C488" s="206"/>
    </row>
    <row r="489" spans="1:3">
      <c r="A489" s="206" t="s">
        <v>536</v>
      </c>
      <c r="C489" s="206"/>
    </row>
    <row r="490" spans="1:3">
      <c r="A490" s="206" t="s">
        <v>392</v>
      </c>
      <c r="C490" s="206"/>
    </row>
    <row r="491" spans="1:3">
      <c r="A491" s="206" t="s">
        <v>537</v>
      </c>
      <c r="C491" s="206"/>
    </row>
    <row r="492" spans="1:3">
      <c r="A492" s="206" t="s">
        <v>393</v>
      </c>
      <c r="C492" s="206"/>
    </row>
    <row r="493" spans="1:3">
      <c r="A493" s="206" t="s">
        <v>395</v>
      </c>
      <c r="C493" s="206"/>
    </row>
    <row r="494" spans="1:3">
      <c r="A494" s="206" t="s">
        <v>538</v>
      </c>
      <c r="C494" s="206"/>
    </row>
    <row r="495" spans="1:3">
      <c r="A495" s="206" t="s">
        <v>396</v>
      </c>
      <c r="C495" s="206"/>
    </row>
    <row r="496" spans="1:3">
      <c r="A496" s="206" t="s">
        <v>397</v>
      </c>
      <c r="C496" s="206"/>
    </row>
    <row r="497" spans="1:3">
      <c r="A497" s="206" t="s">
        <v>583</v>
      </c>
      <c r="C497" s="206"/>
    </row>
    <row r="498" spans="1:3">
      <c r="A498" s="206" t="s">
        <v>398</v>
      </c>
      <c r="C498" s="206"/>
    </row>
    <row r="499" spans="1:3">
      <c r="A499" s="206" t="s">
        <v>584</v>
      </c>
      <c r="C499" s="206"/>
    </row>
    <row r="500" spans="1:3">
      <c r="A500" s="206" t="s">
        <v>400</v>
      </c>
      <c r="C500" s="206"/>
    </row>
    <row r="501" spans="1:3">
      <c r="A501" s="206" t="s">
        <v>539</v>
      </c>
      <c r="C501" s="206"/>
    </row>
    <row r="502" spans="1:3">
      <c r="A502" s="206" t="s">
        <v>401</v>
      </c>
      <c r="C502" s="206"/>
    </row>
    <row r="503" spans="1:3">
      <c r="A503" s="206" t="s">
        <v>402</v>
      </c>
      <c r="C503" s="206"/>
    </row>
    <row r="504" spans="1:3">
      <c r="A504" s="206" t="s">
        <v>403</v>
      </c>
      <c r="C504" s="206"/>
    </row>
    <row r="505" spans="1:3">
      <c r="A505" s="206" t="s">
        <v>585</v>
      </c>
      <c r="C505" s="206"/>
    </row>
    <row r="506" spans="1:3">
      <c r="A506" s="206" t="s">
        <v>406</v>
      </c>
      <c r="C506" s="206"/>
    </row>
    <row r="507" spans="1:3">
      <c r="A507" s="206" t="s">
        <v>407</v>
      </c>
      <c r="C507" s="206"/>
    </row>
    <row r="508" spans="1:3">
      <c r="A508" s="206" t="s">
        <v>408</v>
      </c>
      <c r="C508" s="206"/>
    </row>
    <row r="509" spans="1:3">
      <c r="A509" s="206" t="s">
        <v>409</v>
      </c>
      <c r="C509" s="206"/>
    </row>
    <row r="510" spans="1:3">
      <c r="A510" s="206" t="s">
        <v>540</v>
      </c>
      <c r="C510" s="206"/>
    </row>
    <row r="511" spans="1:3">
      <c r="A511" s="206" t="s">
        <v>412</v>
      </c>
      <c r="C511" s="206"/>
    </row>
    <row r="512" spans="1:3">
      <c r="A512" s="206" t="s">
        <v>413</v>
      </c>
      <c r="C512" s="206"/>
    </row>
    <row r="513" spans="1:3">
      <c r="A513" s="206" t="s">
        <v>414</v>
      </c>
      <c r="C513" s="206"/>
    </row>
    <row r="514" spans="1:3">
      <c r="A514" s="206" t="s">
        <v>586</v>
      </c>
      <c r="C514" s="206"/>
    </row>
    <row r="515" spans="1:3">
      <c r="A515" s="208" t="s">
        <v>415</v>
      </c>
    </row>
    <row r="516" spans="1:3">
      <c r="A516" s="208" t="s">
        <v>587</v>
      </c>
    </row>
    <row r="517" spans="1:3">
      <c r="A517" s="208" t="s">
        <v>418</v>
      </c>
    </row>
    <row r="518" spans="1:3">
      <c r="A518" s="208" t="s">
        <v>419</v>
      </c>
    </row>
    <row r="519" spans="1:3">
      <c r="A519" s="208" t="s">
        <v>420</v>
      </c>
    </row>
    <row r="520" spans="1:3">
      <c r="A520" s="208" t="s">
        <v>421</v>
      </c>
    </row>
    <row r="521" spans="1:3">
      <c r="A521" s="208" t="s">
        <v>424</v>
      </c>
    </row>
    <row r="522" spans="1:3">
      <c r="A522" s="208" t="s">
        <v>430</v>
      </c>
    </row>
    <row r="523" spans="1:3">
      <c r="A523" s="208" t="s">
        <v>431</v>
      </c>
    </row>
  </sheetData>
  <sheetProtection selectLockedCells="1"/>
  <sortState ref="A2:A508">
    <sortCondition ref="A2:A508"/>
  </sortState>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Application Form</vt:lpstr>
      <vt:lpstr>Sample Shipping Info</vt:lpstr>
      <vt:lpstr>Receipt of Samples</vt:lpstr>
      <vt:lpstr>Complete Kinase List</vt:lpstr>
      <vt:lpstr>'Application Form'!CheckList</vt:lpstr>
      <vt:lpstr>KinaseList</vt:lpstr>
      <vt:lpstr>'Application Form'!Print_Area</vt:lpstr>
      <vt:lpstr>'Receipt of Samples'!Print_Area</vt:lpstr>
      <vt:lpstr>'Sample Shipping Info'!Print_Area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2019-04-23T02:18:19Z</cp:lastPrinted>
  <dcterms:created xsi:type="dcterms:W3CDTF">2011-03-18T05:50:36Z</dcterms:created>
  <dcterms:modified xsi:type="dcterms:W3CDTF">2021-05-28T07:02:40Z</dcterms:modified>
</cp:coreProperties>
</file>